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0"/>
  </bookViews>
  <sheets>
    <sheet name="composition" sheetId="1" r:id="rId1"/>
    <sheet name="export" sheetId="2" r:id="rId2"/>
    <sheet name="import" sheetId="3" r:id="rId3"/>
    <sheet name="partners" sheetId="4" r:id="rId4"/>
  </sheets>
  <definedNames/>
  <calcPr fullCalcOnLoad="1"/>
</workbook>
</file>

<file path=xl/sharedStrings.xml><?xml version="1.0" encoding="utf-8"?>
<sst xmlns="http://schemas.openxmlformats.org/spreadsheetml/2006/main" count="199" uniqueCount="134">
  <si>
    <t>(Provisional)</t>
  </si>
  <si>
    <t>In '000 Rs.</t>
  </si>
  <si>
    <t>F.Y. 2011/12 (2068/69)</t>
  </si>
  <si>
    <t>F.Y. 2012/13 (2069/70)</t>
  </si>
  <si>
    <t>% Change</t>
  </si>
  <si>
    <t>S.N</t>
  </si>
  <si>
    <t>Commodities</t>
  </si>
  <si>
    <t>Unit</t>
  </si>
  <si>
    <t>Annual</t>
  </si>
  <si>
    <t>in value</t>
  </si>
  <si>
    <t>Quantity</t>
  </si>
  <si>
    <t>Value</t>
  </si>
  <si>
    <t>Woolen Carpet</t>
  </si>
  <si>
    <t>Sq.Mtr.</t>
  </si>
  <si>
    <t>Readymade Garments</t>
  </si>
  <si>
    <t>Pcs.</t>
  </si>
  <si>
    <t>Hides &amp; Skins</t>
  </si>
  <si>
    <t>Sq.ft.</t>
  </si>
  <si>
    <t>Lentils</t>
  </si>
  <si>
    <t>Kg.</t>
  </si>
  <si>
    <t>Cardamom</t>
  </si>
  <si>
    <t>Tea</t>
  </si>
  <si>
    <t>Ginger</t>
  </si>
  <si>
    <t>Vegetable fats and oil</t>
  </si>
  <si>
    <t>Noodles, pasta and like</t>
  </si>
  <si>
    <t>Medicinal Herbs</t>
  </si>
  <si>
    <t>Essential Oils</t>
  </si>
  <si>
    <t>Juices</t>
  </si>
  <si>
    <t>Dentifrices (toothpaste)</t>
  </si>
  <si>
    <t>Yarns ( Polyester, Cotton and others)</t>
  </si>
  <si>
    <t>Textiles</t>
  </si>
  <si>
    <t>Woolen and Pashmina shawls</t>
  </si>
  <si>
    <t>Jute bags and sacks</t>
  </si>
  <si>
    <t>Cotton sacks and bags</t>
  </si>
  <si>
    <t>Hats and headgears</t>
  </si>
  <si>
    <t>Handicrafts( Painting, Sculpture and Statuary)</t>
  </si>
  <si>
    <t>Nepalese paper and paper Products</t>
  </si>
  <si>
    <t>Flat rolled products of iron or non-alloy steel, of a width of 600mm or more, plated or coated with corrugated zinc</t>
  </si>
  <si>
    <t>Flat rolled product of iron or non alloy steel, of a width 600mm or more plated coated with zinc</t>
  </si>
  <si>
    <t>Wire of iron or non-alloy steel</t>
  </si>
  <si>
    <t>Tubes, pipes and hollow profiles of iron and steel</t>
  </si>
  <si>
    <t>Copper and articles thereof</t>
  </si>
  <si>
    <t>Meat and edible meat offal</t>
  </si>
  <si>
    <t>Others</t>
  </si>
  <si>
    <t>Total</t>
  </si>
  <si>
    <t>Source:- Trade &amp; Export Promotion Centre</t>
  </si>
  <si>
    <t>F.Y. 2011/12</t>
  </si>
  <si>
    <t>F.Y. 2012/13</t>
  </si>
  <si>
    <t>2068/69</t>
  </si>
  <si>
    <t>2069/70</t>
  </si>
  <si>
    <t>Gold</t>
  </si>
  <si>
    <t>Iron &amp; Steel and products thereof</t>
  </si>
  <si>
    <t>Aluminium and articles thereof</t>
  </si>
  <si>
    <t>Zinc and articles thereof</t>
  </si>
  <si>
    <t>Machinery and parts</t>
  </si>
  <si>
    <t>Electronic and Electrical Equipments</t>
  </si>
  <si>
    <t>Transport Vehicles and parts thereof</t>
  </si>
  <si>
    <t>Telecommunication Equipment and parts</t>
  </si>
  <si>
    <t>Aircraft and parts thereof</t>
  </si>
  <si>
    <t>Rubber and articles thereof</t>
  </si>
  <si>
    <t>Cotton ( Yarn and Fabrics)</t>
  </si>
  <si>
    <t>Man-made staple fibres ( Synthetic, Polyester etc)</t>
  </si>
  <si>
    <t>Articles of apparel and clothing accessories</t>
  </si>
  <si>
    <t>Wool, fine or coarse animal hair</t>
  </si>
  <si>
    <t>Cereals</t>
  </si>
  <si>
    <t>Low erucic acid rape or colza seeds</t>
  </si>
  <si>
    <t>Crude palm Oil</t>
  </si>
  <si>
    <t>Crude soyabean oil</t>
  </si>
  <si>
    <t>Pharmaceutical products</t>
  </si>
  <si>
    <t>Chemicals</t>
  </si>
  <si>
    <t>Cement</t>
  </si>
  <si>
    <t>Cement Clinkers</t>
  </si>
  <si>
    <t>Fertilizers</t>
  </si>
  <si>
    <t>Polythene Granules</t>
  </si>
  <si>
    <t>Industrial monocarboxylic fatty acid</t>
  </si>
  <si>
    <t>Petroleum Products</t>
  </si>
  <si>
    <t>Foreign Trade Balance of Nepal</t>
  </si>
  <si>
    <t>In Billion Rs.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</si>
  <si>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</si>
  <si>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</si>
  <si>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</si>
  <si>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</si>
  <si>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</si>
  <si>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</si>
  <si>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</si>
  <si>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 xml:space="preserve">COMPARISON OF TOTAL IMPORTS OF SOME MAJOR COMMODITIES </t>
  </si>
  <si>
    <t>India</t>
  </si>
  <si>
    <t>U.S.A.</t>
  </si>
  <si>
    <t>Bangladesh</t>
  </si>
  <si>
    <t>China P. R.</t>
  </si>
  <si>
    <t>Germany</t>
  </si>
  <si>
    <t>U.K.</t>
  </si>
  <si>
    <t>Japan</t>
  </si>
  <si>
    <t>Thailand</t>
  </si>
  <si>
    <t>France</t>
  </si>
  <si>
    <t>Turkey</t>
  </si>
  <si>
    <t>Italy</t>
  </si>
  <si>
    <t>Canada</t>
  </si>
  <si>
    <t>U.A.E.</t>
  </si>
  <si>
    <t>Brazil</t>
  </si>
  <si>
    <t>Indonesia</t>
  </si>
  <si>
    <t>Malaysia</t>
  </si>
  <si>
    <t>Argentina</t>
  </si>
  <si>
    <t>Saudi Arabia</t>
  </si>
  <si>
    <t>Korea R</t>
  </si>
  <si>
    <t>Trading Partners of Nepal</t>
  </si>
  <si>
    <t>Exports</t>
  </si>
  <si>
    <t>Imports</t>
  </si>
  <si>
    <t>Change %</t>
  </si>
  <si>
    <t>Alcohol products</t>
  </si>
  <si>
    <t>Energy Drinks</t>
  </si>
  <si>
    <t>Tobacco</t>
  </si>
  <si>
    <t>Cosmetics</t>
  </si>
  <si>
    <t>Gold, Silver</t>
  </si>
  <si>
    <t>Natural Honey</t>
  </si>
  <si>
    <t>Articles of silver jewellery</t>
  </si>
  <si>
    <t>Iron and Steel products</t>
  </si>
  <si>
    <t>Woolen Products</t>
  </si>
  <si>
    <t>Exports of Some NTIS Products</t>
  </si>
  <si>
    <t>Imports of Some Luxurious Products</t>
  </si>
  <si>
    <t xml:space="preserve">COMPARISON OF TOTAL EXPORTS OF SOME MAJOR COMMODITIES </t>
  </si>
  <si>
    <t>Afghanistan</t>
  </si>
  <si>
    <t>Ukraine</t>
  </si>
  <si>
    <t>IN THE FIRST NINE MONTHS OF THE F.Y. 2011/12 AND 2012/13</t>
  </si>
  <si>
    <t>Shrawan - Chaitra</t>
  </si>
  <si>
    <t>IN THE  FIRST NINE MONTHS OF THE F.Y. 2011/12 AND 2012/13</t>
  </si>
  <si>
    <t>Shrawan- Chaitra</t>
  </si>
  <si>
    <t>( First Nine Months Provisional)</t>
  </si>
  <si>
    <t>F.Y. 2010/11 (2067/68) Shrawan- Chaitra</t>
  </si>
  <si>
    <t>F.Y. 2011/12 (2068/69) Shrawan-Chaitra</t>
  </si>
  <si>
    <t>F.Y. 2012/13 (2069/70) Shrawan- Chaitra</t>
  </si>
  <si>
    <t>Percentage Change in First Nine Months of F.Y. 2011/12 compared to same period of the previous year</t>
  </si>
  <si>
    <t>Percentage Change in First Nine Months of F.Y. 2012/13 compared to same period of the previous year</t>
  </si>
  <si>
    <t>Australia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</si>
</sst>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0.00000"/>
    <numFmt numFmtId="168" formatCode="0.0000"/>
    <numFmt numFmtId="169" formatCode="0.000"/>
    <numFmt numFmtId="170" formatCode="#,##0.0"/>
    <numFmt numFmtId="171" formatCode="0.000000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0.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00000_);_(* \(#,##0.0000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.85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8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164" fontId="6" fillId="0" borderId="0" xfId="42" applyNumberFormat="1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right" vertical="top"/>
    </xf>
    <xf numFmtId="164" fontId="5" fillId="0" borderId="11" xfId="42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 horizontal="left"/>
    </xf>
    <xf numFmtId="43" fontId="5" fillId="0" borderId="16" xfId="42" applyFont="1" applyBorder="1" applyAlignment="1">
      <alignment vertical="top"/>
    </xf>
    <xf numFmtId="43" fontId="7" fillId="0" borderId="16" xfId="42" applyFont="1" applyBorder="1" applyAlignment="1">
      <alignment horizontal="right" vertical="center"/>
    </xf>
    <xf numFmtId="43" fontId="5" fillId="0" borderId="16" xfId="0" applyNumberFormat="1" applyFont="1" applyBorder="1" applyAlignment="1">
      <alignment/>
    </xf>
    <xf numFmtId="20" fontId="5" fillId="0" borderId="0" xfId="0" applyNumberFormat="1" applyFont="1" applyBorder="1" applyAlignment="1" quotePrefix="1">
      <alignment horizontal="right"/>
    </xf>
    <xf numFmtId="165" fontId="5" fillId="0" borderId="16" xfId="0" applyNumberFormat="1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166" fontId="8" fillId="0" borderId="16" xfId="42" applyNumberFormat="1" applyFont="1" applyBorder="1" applyAlignment="1">
      <alignment vertical="top"/>
    </xf>
    <xf numFmtId="166" fontId="9" fillId="0" borderId="16" xfId="42" applyNumberFormat="1" applyFont="1" applyBorder="1" applyAlignment="1">
      <alignment horizontal="right" vertic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 horizontal="left"/>
    </xf>
    <xf numFmtId="43" fontId="7" fillId="0" borderId="13" xfId="42" applyFont="1" applyBorder="1" applyAlignment="1">
      <alignment vertical="top"/>
    </xf>
    <xf numFmtId="43" fontId="6" fillId="0" borderId="13" xfId="42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65" fontId="5" fillId="0" borderId="13" xfId="0" applyNumberFormat="1" applyFont="1" applyBorder="1" applyAlignment="1">
      <alignment horizontal="left"/>
    </xf>
    <xf numFmtId="43" fontId="7" fillId="0" borderId="16" xfId="42" applyFont="1" applyBorder="1" applyAlignment="1">
      <alignment vertical="top"/>
    </xf>
    <xf numFmtId="0" fontId="6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5" xfId="0" applyFont="1" applyBorder="1" applyAlignment="1">
      <alignment vertical="top" wrapText="1"/>
    </xf>
    <xf numFmtId="165" fontId="5" fillId="0" borderId="16" xfId="0" applyNumberFormat="1" applyFont="1" applyBorder="1" applyAlignment="1">
      <alignment vertical="top"/>
    </xf>
    <xf numFmtId="0" fontId="6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/>
    </xf>
    <xf numFmtId="0" fontId="11" fillId="0" borderId="0" xfId="0" applyFont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>
      <alignment horizontal="right"/>
    </xf>
    <xf numFmtId="0" fontId="11" fillId="0" borderId="17" xfId="0" applyNumberFormat="1" applyFont="1" applyFill="1" applyBorder="1" applyAlignment="1" applyProtection="1">
      <alignment/>
      <protection/>
    </xf>
    <xf numFmtId="0" fontId="13" fillId="0" borderId="11" xfId="0" applyFont="1" applyBorder="1" applyAlignment="1">
      <alignment horizontal="center" vertical="top"/>
    </xf>
    <xf numFmtId="0" fontId="10" fillId="0" borderId="11" xfId="0" applyNumberFormat="1" applyFont="1" applyFill="1" applyBorder="1" applyAlignment="1" applyProtection="1">
      <alignment horizontal="right"/>
      <protection/>
    </xf>
    <xf numFmtId="0" fontId="10" fillId="0" borderId="13" xfId="0" applyNumberFormat="1" applyFont="1" applyFill="1" applyBorder="1" applyAlignment="1" applyProtection="1">
      <alignment horizontal="right"/>
      <protection/>
    </xf>
    <xf numFmtId="0" fontId="11" fillId="0" borderId="15" xfId="0" applyNumberFormat="1" applyFont="1" applyFill="1" applyBorder="1" applyAlignment="1" applyProtection="1">
      <alignment/>
      <protection/>
    </xf>
    <xf numFmtId="43" fontId="11" fillId="0" borderId="16" xfId="42" applyFont="1" applyBorder="1" applyAlignment="1">
      <alignment horizontal="right" vertical="center"/>
    </xf>
    <xf numFmtId="43" fontId="11" fillId="0" borderId="16" xfId="42" applyFont="1" applyFill="1" applyBorder="1" applyAlignment="1" applyProtection="1">
      <alignment/>
      <protection/>
    </xf>
    <xf numFmtId="165" fontId="11" fillId="0" borderId="16" xfId="0" applyNumberFormat="1" applyFont="1" applyBorder="1" applyAlignment="1">
      <alignment vertical="center"/>
    </xf>
    <xf numFmtId="0" fontId="11" fillId="0" borderId="15" xfId="0" applyFont="1" applyBorder="1" applyAlignment="1">
      <alignment/>
    </xf>
    <xf numFmtId="43" fontId="11" fillId="0" borderId="16" xfId="0" applyNumberFormat="1" applyFont="1" applyBorder="1" applyAlignment="1">
      <alignment/>
    </xf>
    <xf numFmtId="0" fontId="10" fillId="0" borderId="18" xfId="0" applyNumberFormat="1" applyFont="1" applyFill="1" applyBorder="1" applyAlignment="1" applyProtection="1">
      <alignment/>
      <protection/>
    </xf>
    <xf numFmtId="43" fontId="10" fillId="0" borderId="19" xfId="42" applyFont="1" applyBorder="1" applyAlignment="1">
      <alignment/>
    </xf>
    <xf numFmtId="43" fontId="10" fillId="0" borderId="0" xfId="42" applyFont="1" applyBorder="1" applyAlignment="1">
      <alignment/>
    </xf>
    <xf numFmtId="43" fontId="11" fillId="0" borderId="0" xfId="42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top"/>
    </xf>
    <xf numFmtId="0" fontId="11" fillId="0" borderId="20" xfId="0" applyNumberFormat="1" applyFont="1" applyFill="1" applyBorder="1" applyAlignment="1" applyProtection="1">
      <alignment/>
      <protection/>
    </xf>
    <xf numFmtId="0" fontId="11" fillId="0" borderId="21" xfId="0" applyNumberFormat="1" applyFont="1" applyFill="1" applyBorder="1" applyAlignment="1" applyProtection="1">
      <alignment/>
      <protection/>
    </xf>
    <xf numFmtId="43" fontId="11" fillId="0" borderId="15" xfId="42" applyFont="1" applyFill="1" applyBorder="1" applyAlignment="1" applyProtection="1">
      <alignment/>
      <protection/>
    </xf>
    <xf numFmtId="43" fontId="11" fillId="0" borderId="15" xfId="0" applyNumberFormat="1" applyFont="1" applyFill="1" applyBorder="1" applyAlignment="1" applyProtection="1">
      <alignment/>
      <protection/>
    </xf>
    <xf numFmtId="43" fontId="11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3" fillId="0" borderId="0" xfId="0" applyFont="1" applyAlignment="1">
      <alignment vertical="top"/>
    </xf>
    <xf numFmtId="0" fontId="11" fillId="0" borderId="10" xfId="0" applyFont="1" applyBorder="1" applyAlignment="1">
      <alignment vertical="top"/>
    </xf>
    <xf numFmtId="0" fontId="12" fillId="0" borderId="12" xfId="0" applyFont="1" applyBorder="1" applyAlignment="1">
      <alignment vertical="top" wrapText="1"/>
    </xf>
    <xf numFmtId="0" fontId="10" fillId="0" borderId="13" xfId="0" applyFont="1" applyBorder="1" applyAlignment="1">
      <alignment/>
    </xf>
    <xf numFmtId="0" fontId="12" fillId="0" borderId="15" xfId="0" applyFont="1" applyFill="1" applyBorder="1" applyAlignment="1">
      <alignment horizontal="left" wrapText="1"/>
    </xf>
    <xf numFmtId="164" fontId="11" fillId="0" borderId="16" xfId="42" applyNumberFormat="1" applyFont="1" applyBorder="1" applyAlignment="1">
      <alignment horizontal="right" vertical="center"/>
    </xf>
    <xf numFmtId="164" fontId="11" fillId="0" borderId="16" xfId="42" applyNumberFormat="1" applyFont="1" applyBorder="1" applyAlignment="1">
      <alignment vertical="top"/>
    </xf>
    <xf numFmtId="164" fontId="11" fillId="0" borderId="13" xfId="42" applyNumberFormat="1" applyFont="1" applyBorder="1" applyAlignment="1">
      <alignment vertical="top"/>
    </xf>
    <xf numFmtId="165" fontId="11" fillId="0" borderId="13" xfId="0" applyNumberFormat="1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43" fontId="11" fillId="0" borderId="15" xfId="42" applyFont="1" applyBorder="1" applyAlignment="1">
      <alignment vertical="center"/>
    </xf>
    <xf numFmtId="0" fontId="11" fillId="0" borderId="20" xfId="0" applyFont="1" applyBorder="1" applyAlignment="1">
      <alignment/>
    </xf>
    <xf numFmtId="43" fontId="11" fillId="0" borderId="12" xfId="42" applyFont="1" applyBorder="1" applyAlignment="1">
      <alignment/>
    </xf>
    <xf numFmtId="43" fontId="11" fillId="0" borderId="13" xfId="42" applyFont="1" applyBorder="1" applyAlignment="1">
      <alignment/>
    </xf>
    <xf numFmtId="3" fontId="14" fillId="0" borderId="0" xfId="0" applyNumberFormat="1" applyFont="1" applyAlignment="1">
      <alignment horizontal="right" vertical="center"/>
    </xf>
    <xf numFmtId="0" fontId="57" fillId="0" borderId="0" xfId="0" applyFont="1" applyAlignment="1">
      <alignment vertical="top"/>
    </xf>
    <xf numFmtId="0" fontId="58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vertical="top"/>
    </xf>
    <xf numFmtId="0" fontId="18" fillId="0" borderId="10" xfId="0" applyFont="1" applyBorder="1" applyAlignment="1">
      <alignment vertical="top"/>
    </xf>
    <xf numFmtId="0" fontId="18" fillId="0" borderId="11" xfId="0" applyFont="1" applyBorder="1" applyAlignment="1">
      <alignment vertical="top" wrapText="1"/>
    </xf>
    <xf numFmtId="0" fontId="18" fillId="0" borderId="11" xfId="0" applyFont="1" applyBorder="1" applyAlignment="1">
      <alignment vertical="top"/>
    </xf>
    <xf numFmtId="0" fontId="18" fillId="0" borderId="10" xfId="0" applyFont="1" applyBorder="1" applyAlignment="1">
      <alignment horizontal="right" vertical="top"/>
    </xf>
    <xf numFmtId="0" fontId="18" fillId="0" borderId="15" xfId="0" applyFont="1" applyBorder="1" applyAlignment="1">
      <alignment vertical="top"/>
    </xf>
    <xf numFmtId="0" fontId="18" fillId="0" borderId="16" xfId="0" applyFont="1" applyBorder="1" applyAlignment="1">
      <alignment vertical="top" wrapText="1"/>
    </xf>
    <xf numFmtId="0" fontId="18" fillId="0" borderId="16" xfId="0" applyFont="1" applyBorder="1" applyAlignment="1">
      <alignment vertical="top"/>
    </xf>
    <xf numFmtId="164" fontId="18" fillId="0" borderId="15" xfId="42" applyNumberFormat="1" applyFont="1" applyBorder="1" applyAlignment="1">
      <alignment vertical="top"/>
    </xf>
    <xf numFmtId="0" fontId="18" fillId="0" borderId="21" xfId="0" applyFont="1" applyBorder="1" applyAlignment="1">
      <alignment horizontal="right" vertical="top"/>
    </xf>
    <xf numFmtId="164" fontId="18" fillId="0" borderId="16" xfId="42" applyNumberFormat="1" applyFont="1" applyBorder="1" applyAlignment="1">
      <alignment horizontal="right" vertical="top"/>
    </xf>
    <xf numFmtId="0" fontId="18" fillId="0" borderId="0" xfId="0" applyFont="1" applyBorder="1" applyAlignment="1">
      <alignment horizontal="right" vertical="top"/>
    </xf>
    <xf numFmtId="164" fontId="18" fillId="0" borderId="0" xfId="42" applyNumberFormat="1" applyFont="1" applyBorder="1" applyAlignment="1">
      <alignment horizontal="right" vertical="top"/>
    </xf>
    <xf numFmtId="0" fontId="18" fillId="0" borderId="12" xfId="0" applyFont="1" applyBorder="1" applyAlignment="1">
      <alignment vertical="top"/>
    </xf>
    <xf numFmtId="0" fontId="19" fillId="0" borderId="10" xfId="0" applyFont="1" applyBorder="1" applyAlignment="1">
      <alignment vertical="top"/>
    </xf>
    <xf numFmtId="0" fontId="19" fillId="0" borderId="10" xfId="0" applyNumberFormat="1" applyFont="1" applyBorder="1" applyAlignment="1">
      <alignment vertical="top" wrapText="1"/>
    </xf>
    <xf numFmtId="164" fontId="16" fillId="0" borderId="17" xfId="42" applyNumberFormat="1" applyFont="1" applyBorder="1" applyAlignment="1">
      <alignment vertical="top"/>
    </xf>
    <xf numFmtId="164" fontId="16" fillId="0" borderId="11" xfId="42" applyNumberFormat="1" applyFont="1" applyBorder="1" applyAlignment="1">
      <alignment vertical="top"/>
    </xf>
    <xf numFmtId="164" fontId="16" fillId="0" borderId="22" xfId="42" applyNumberFormat="1" applyFont="1" applyBorder="1" applyAlignment="1">
      <alignment vertical="top"/>
    </xf>
    <xf numFmtId="3" fontId="16" fillId="0" borderId="11" xfId="0" applyNumberFormat="1" applyFont="1" applyBorder="1" applyAlignment="1">
      <alignment horizontal="right" vertical="center"/>
    </xf>
    <xf numFmtId="0" fontId="19" fillId="0" borderId="15" xfId="0" applyFont="1" applyBorder="1" applyAlignment="1">
      <alignment vertical="top"/>
    </xf>
    <xf numFmtId="0" fontId="19" fillId="0" borderId="15" xfId="0" applyNumberFormat="1" applyFont="1" applyBorder="1" applyAlignment="1">
      <alignment vertical="top" wrapText="1"/>
    </xf>
    <xf numFmtId="164" fontId="19" fillId="0" borderId="21" xfId="42" applyNumberFormat="1" applyFont="1" applyBorder="1" applyAlignment="1">
      <alignment vertical="top"/>
    </xf>
    <xf numFmtId="164" fontId="19" fillId="0" borderId="16" xfId="42" applyNumberFormat="1" applyFont="1" applyBorder="1" applyAlignment="1">
      <alignment vertical="top"/>
    </xf>
    <xf numFmtId="164" fontId="19" fillId="0" borderId="0" xfId="42" applyNumberFormat="1" applyFont="1" applyBorder="1" applyAlignment="1">
      <alignment vertical="top"/>
    </xf>
    <xf numFmtId="164" fontId="16" fillId="0" borderId="21" xfId="42" applyNumberFormat="1" applyFont="1" applyBorder="1" applyAlignment="1">
      <alignment vertical="top"/>
    </xf>
    <xf numFmtId="164" fontId="16" fillId="0" borderId="16" xfId="42" applyNumberFormat="1" applyFont="1" applyBorder="1" applyAlignment="1">
      <alignment vertical="top"/>
    </xf>
    <xf numFmtId="3" fontId="16" fillId="0" borderId="0" xfId="0" applyNumberFormat="1" applyFont="1" applyAlignment="1">
      <alignment horizontal="right" vertical="center"/>
    </xf>
    <xf numFmtId="3" fontId="16" fillId="0" borderId="16" xfId="0" applyNumberFormat="1" applyFont="1" applyBorder="1" applyAlignment="1">
      <alignment horizontal="right" vertical="center"/>
    </xf>
    <xf numFmtId="0" fontId="19" fillId="0" borderId="15" xfId="0" applyFont="1" applyBorder="1" applyAlignment="1">
      <alignment vertical="top" wrapText="1"/>
    </xf>
    <xf numFmtId="164" fontId="16" fillId="0" borderId="0" xfId="42" applyNumberFormat="1" applyFont="1" applyBorder="1" applyAlignment="1">
      <alignment vertical="top"/>
    </xf>
    <xf numFmtId="0" fontId="19" fillId="0" borderId="15" xfId="0" applyNumberFormat="1" applyFont="1" applyFill="1" applyBorder="1" applyAlignment="1">
      <alignment vertical="top" wrapText="1"/>
    </xf>
    <xf numFmtId="165" fontId="19" fillId="0" borderId="16" xfId="42" applyNumberFormat="1" applyFont="1" applyBorder="1" applyAlignment="1">
      <alignment vertical="top"/>
    </xf>
    <xf numFmtId="0" fontId="19" fillId="0" borderId="18" xfId="0" applyFont="1" applyBorder="1" applyAlignment="1">
      <alignment vertical="top"/>
    </xf>
    <xf numFmtId="0" fontId="19" fillId="0" borderId="18" xfId="0" applyNumberFormat="1" applyFont="1" applyBorder="1" applyAlignment="1">
      <alignment vertical="top" wrapText="1"/>
    </xf>
    <xf numFmtId="3" fontId="16" fillId="0" borderId="23" xfId="0" applyNumberFormat="1" applyFont="1" applyBorder="1" applyAlignment="1">
      <alignment vertical="top"/>
    </xf>
    <xf numFmtId="3" fontId="17" fillId="0" borderId="19" xfId="0" applyNumberFormat="1" applyFont="1" applyBorder="1" applyAlignment="1">
      <alignment vertical="top"/>
    </xf>
    <xf numFmtId="3" fontId="17" fillId="0" borderId="23" xfId="0" applyNumberFormat="1" applyFont="1" applyBorder="1" applyAlignment="1">
      <alignment vertical="top"/>
    </xf>
    <xf numFmtId="0" fontId="20" fillId="0" borderId="0" xfId="0" applyFont="1" applyAlignment="1">
      <alignment vertical="top" wrapText="1"/>
    </xf>
    <xf numFmtId="164" fontId="19" fillId="0" borderId="0" xfId="42" applyNumberFormat="1" applyFont="1" applyAlignment="1">
      <alignment vertical="top"/>
    </xf>
    <xf numFmtId="3" fontId="17" fillId="0" borderId="19" xfId="0" applyNumberFormat="1" applyFont="1" applyBorder="1" applyAlignment="1">
      <alignment horizontal="right" vertical="center"/>
    </xf>
    <xf numFmtId="165" fontId="18" fillId="0" borderId="19" xfId="42" applyNumberFormat="1" applyFont="1" applyBorder="1" applyAlignment="1">
      <alignment vertical="top"/>
    </xf>
    <xf numFmtId="3" fontId="16" fillId="0" borderId="0" xfId="0" applyNumberFormat="1" applyFont="1" applyBorder="1" applyAlignment="1">
      <alignment horizontal="right" vertical="center"/>
    </xf>
    <xf numFmtId="0" fontId="57" fillId="0" borderId="0" xfId="0" applyFont="1" applyBorder="1" applyAlignment="1">
      <alignment vertical="top"/>
    </xf>
    <xf numFmtId="165" fontId="19" fillId="0" borderId="11" xfId="42" applyNumberFormat="1" applyFont="1" applyBorder="1" applyAlignment="1">
      <alignment vertical="top"/>
    </xf>
    <xf numFmtId="3" fontId="16" fillId="0" borderId="22" xfId="0" applyNumberFormat="1" applyFont="1" applyBorder="1" applyAlignment="1">
      <alignment horizontal="right" vertical="center"/>
    </xf>
    <xf numFmtId="0" fontId="57" fillId="0" borderId="16" xfId="0" applyFont="1" applyBorder="1" applyAlignment="1">
      <alignment vertical="top"/>
    </xf>
    <xf numFmtId="0" fontId="19" fillId="0" borderId="11" xfId="0" applyNumberFormat="1" applyFont="1" applyBorder="1" applyAlignment="1">
      <alignment vertical="top"/>
    </xf>
    <xf numFmtId="0" fontId="19" fillId="0" borderId="16" xfId="0" applyNumberFormat="1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57" fillId="0" borderId="0" xfId="0" applyFont="1" applyAlignment="1">
      <alignment/>
    </xf>
    <xf numFmtId="3" fontId="57" fillId="0" borderId="0" xfId="0" applyNumberFormat="1" applyFont="1" applyFill="1" applyBorder="1" applyAlignment="1" applyProtection="1">
      <alignment/>
      <protection/>
    </xf>
    <xf numFmtId="3" fontId="57" fillId="0" borderId="15" xfId="0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vertical="top"/>
    </xf>
    <xf numFmtId="0" fontId="18" fillId="0" borderId="11" xfId="0" applyFont="1" applyBorder="1" applyAlignment="1">
      <alignment horizontal="centerContinuous" vertical="top"/>
    </xf>
    <xf numFmtId="0" fontId="18" fillId="0" borderId="11" xfId="0" applyFont="1" applyBorder="1" applyAlignment="1">
      <alignment horizontal="right"/>
    </xf>
    <xf numFmtId="0" fontId="18" fillId="0" borderId="22" xfId="0" applyFont="1" applyBorder="1" applyAlignment="1">
      <alignment horizontal="right"/>
    </xf>
    <xf numFmtId="0" fontId="19" fillId="0" borderId="15" xfId="0" applyFont="1" applyBorder="1" applyAlignment="1">
      <alignment horizontal="center" vertical="top"/>
    </xf>
    <xf numFmtId="0" fontId="18" fillId="0" borderId="16" xfId="0" applyFont="1" applyBorder="1" applyAlignment="1">
      <alignment horizontal="right" vertical="top"/>
    </xf>
    <xf numFmtId="0" fontId="18" fillId="0" borderId="15" xfId="0" applyFont="1" applyFill="1" applyBorder="1" applyAlignment="1">
      <alignment horizontal="right" vertical="top"/>
    </xf>
    <xf numFmtId="0" fontId="19" fillId="0" borderId="12" xfId="0" applyFont="1" applyBorder="1" applyAlignment="1">
      <alignment horizontal="center" vertical="top"/>
    </xf>
    <xf numFmtId="0" fontId="19" fillId="0" borderId="13" xfId="0" applyFont="1" applyBorder="1" applyAlignment="1">
      <alignment vertical="top"/>
    </xf>
    <xf numFmtId="0" fontId="18" fillId="0" borderId="13" xfId="0" applyFont="1" applyBorder="1" applyAlignment="1">
      <alignment horizontal="right" vertical="top"/>
    </xf>
    <xf numFmtId="0" fontId="19" fillId="0" borderId="16" xfId="0" applyNumberFormat="1" applyFont="1" applyBorder="1" applyAlignment="1">
      <alignment vertical="top" wrapText="1"/>
    </xf>
    <xf numFmtId="3" fontId="16" fillId="0" borderId="10" xfId="0" applyNumberFormat="1" applyFont="1" applyBorder="1" applyAlignment="1">
      <alignment horizontal="right" vertical="center"/>
    </xf>
    <xf numFmtId="165" fontId="19" fillId="0" borderId="10" xfId="0" applyNumberFormat="1" applyFont="1" applyBorder="1" applyAlignment="1">
      <alignment/>
    </xf>
    <xf numFmtId="3" fontId="16" fillId="0" borderId="15" xfId="0" applyNumberFormat="1" applyFont="1" applyBorder="1" applyAlignment="1">
      <alignment horizontal="right" vertical="center"/>
    </xf>
    <xf numFmtId="165" fontId="19" fillId="0" borderId="15" xfId="0" applyNumberFormat="1" applyFont="1" applyBorder="1" applyAlignment="1">
      <alignment/>
    </xf>
    <xf numFmtId="0" fontId="16" fillId="0" borderId="16" xfId="0" applyFont="1" applyBorder="1" applyAlignment="1">
      <alignment vertical="center"/>
    </xf>
    <xf numFmtId="0" fontId="19" fillId="0" borderId="16" xfId="0" applyFont="1" applyBorder="1" applyAlignment="1">
      <alignment vertical="top" wrapText="1"/>
    </xf>
    <xf numFmtId="164" fontId="19" fillId="0" borderId="16" xfId="42" applyNumberFormat="1" applyFont="1" applyBorder="1" applyAlignment="1">
      <alignment horizontal="right"/>
    </xf>
    <xf numFmtId="0" fontId="19" fillId="0" borderId="18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right" vertical="top"/>
    </xf>
    <xf numFmtId="0" fontId="19" fillId="0" borderId="12" xfId="0" applyFont="1" applyBorder="1" applyAlignment="1">
      <alignment horizontal="right"/>
    </xf>
    <xf numFmtId="0" fontId="18" fillId="0" borderId="15" xfId="0" applyFont="1" applyBorder="1" applyAlignment="1">
      <alignment horizontal="center" vertical="top"/>
    </xf>
    <xf numFmtId="0" fontId="13" fillId="0" borderId="13" xfId="0" applyFont="1" applyBorder="1" applyAlignment="1">
      <alignment horizontal="right" vertical="top"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/>
      <protection/>
    </xf>
    <xf numFmtId="43" fontId="11" fillId="0" borderId="0" xfId="0" applyNumberFormat="1" applyFont="1" applyBorder="1" applyAlignment="1">
      <alignment/>
    </xf>
    <xf numFmtId="164" fontId="57" fillId="0" borderId="16" xfId="42" applyNumberFormat="1" applyFont="1" applyBorder="1" applyAlignment="1">
      <alignment vertical="top"/>
    </xf>
    <xf numFmtId="0" fontId="18" fillId="0" borderId="18" xfId="0" applyNumberFormat="1" applyFont="1" applyBorder="1" applyAlignment="1">
      <alignment vertical="top"/>
    </xf>
    <xf numFmtId="3" fontId="17" fillId="0" borderId="18" xfId="0" applyNumberFormat="1" applyFont="1" applyBorder="1" applyAlignment="1">
      <alignment horizontal="right" vertical="center"/>
    </xf>
    <xf numFmtId="3" fontId="17" fillId="0" borderId="24" xfId="0" applyNumberFormat="1" applyFont="1" applyBorder="1" applyAlignment="1">
      <alignment horizontal="right" vertical="center"/>
    </xf>
    <xf numFmtId="165" fontId="18" fillId="0" borderId="18" xfId="0" applyNumberFormat="1" applyFont="1" applyBorder="1" applyAlignment="1">
      <alignment/>
    </xf>
    <xf numFmtId="165" fontId="10" fillId="0" borderId="0" xfId="0" applyNumberFormat="1" applyFont="1" applyBorder="1" applyAlignment="1">
      <alignment vertical="center"/>
    </xf>
    <xf numFmtId="165" fontId="10" fillId="0" borderId="18" xfId="0" applyNumberFormat="1" applyFont="1" applyBorder="1" applyAlignment="1">
      <alignment vertical="center"/>
    </xf>
    <xf numFmtId="164" fontId="12" fillId="0" borderId="15" xfId="42" applyNumberFormat="1" applyFont="1" applyFill="1" applyBorder="1" applyAlignment="1">
      <alignment wrapText="1"/>
    </xf>
    <xf numFmtId="164" fontId="11" fillId="0" borderId="12" xfId="42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 vertical="top"/>
    </xf>
    <xf numFmtId="3" fontId="16" fillId="0" borderId="16" xfId="0" applyNumberFormat="1" applyFont="1" applyBorder="1" applyAlignment="1">
      <alignment vertical="top"/>
    </xf>
    <xf numFmtId="0" fontId="2" fillId="0" borderId="0" xfId="0" applyFont="1" applyAlignment="1">
      <alignment horizontal="center"/>
    </xf>
    <xf numFmtId="164" fontId="5" fillId="0" borderId="0" xfId="4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18" fillId="0" borderId="21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0" fontId="18" fillId="0" borderId="17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22" xfId="0" applyFont="1" applyBorder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center"/>
      <protection/>
    </xf>
    <xf numFmtId="164" fontId="13" fillId="0" borderId="0" xfId="42" applyNumberFormat="1" applyFont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39.8515625" style="5" bestFit="1" customWidth="1"/>
    <col min="2" max="2" width="14.7109375" style="5" bestFit="1" customWidth="1"/>
    <col min="3" max="3" width="15.8515625" style="5" bestFit="1" customWidth="1"/>
    <col min="4" max="4" width="12.7109375" style="5" bestFit="1" customWidth="1"/>
    <col min="5" max="5" width="14.28125" style="5" bestFit="1" customWidth="1"/>
    <col min="6" max="6" width="10.7109375" style="5" bestFit="1" customWidth="1"/>
    <col min="7" max="7" width="10.8515625" style="5" customWidth="1"/>
    <col min="8" max="16384" width="9.140625" style="5" customWidth="1"/>
  </cols>
  <sheetData>
    <row r="1" spans="1:7" s="1" customFormat="1" ht="15.75">
      <c r="A1" s="174" t="s">
        <v>76</v>
      </c>
      <c r="B1" s="174"/>
      <c r="C1" s="174"/>
      <c r="D1" s="174"/>
      <c r="E1" s="174"/>
      <c r="F1" s="174"/>
      <c r="G1" s="174"/>
    </row>
    <row r="2" spans="1:7" s="1" customFormat="1" ht="15">
      <c r="A2" s="175" t="s">
        <v>127</v>
      </c>
      <c r="B2" s="175"/>
      <c r="C2" s="175"/>
      <c r="D2" s="175"/>
      <c r="E2" s="175"/>
      <c r="F2" s="175"/>
      <c r="G2" s="175"/>
    </row>
    <row r="3" spans="1:7" ht="15">
      <c r="A3" s="2"/>
      <c r="B3" s="2"/>
      <c r="C3" s="3"/>
      <c r="D3" s="2"/>
      <c r="E3" s="2"/>
      <c r="F3" s="4" t="s">
        <v>77</v>
      </c>
      <c r="G3" s="2"/>
    </row>
    <row r="4" spans="1:7" ht="15">
      <c r="A4" s="2"/>
      <c r="B4" s="2"/>
      <c r="C4" s="2"/>
      <c r="D4" s="2"/>
      <c r="E4" s="2"/>
      <c r="F4" s="2"/>
      <c r="G4" s="2"/>
    </row>
    <row r="5" spans="1:7" s="1" customFormat="1" ht="15">
      <c r="A5" s="6"/>
      <c r="B5" s="7" t="s">
        <v>78</v>
      </c>
      <c r="C5" s="8" t="s">
        <v>79</v>
      </c>
      <c r="D5" s="9" t="s">
        <v>80</v>
      </c>
      <c r="E5" s="9" t="s">
        <v>81</v>
      </c>
      <c r="F5" s="176" t="s">
        <v>82</v>
      </c>
      <c r="G5" s="177"/>
    </row>
    <row r="6" spans="1:7" ht="15">
      <c r="A6" s="10"/>
      <c r="B6" s="11"/>
      <c r="C6" s="11"/>
      <c r="D6" s="11"/>
      <c r="E6" s="11"/>
      <c r="F6" s="12"/>
      <c r="G6" s="11"/>
    </row>
    <row r="7" spans="1:7" s="1" customFormat="1" ht="15">
      <c r="A7" s="13" t="s">
        <v>128</v>
      </c>
      <c r="B7" s="14">
        <v>48.44</v>
      </c>
      <c r="C7" s="15">
        <v>283.43</v>
      </c>
      <c r="D7" s="16">
        <f>B7+C7</f>
        <v>331.87</v>
      </c>
      <c r="E7" s="16">
        <f>C7-B7</f>
        <v>234.99</v>
      </c>
      <c r="F7" s="17" t="s">
        <v>83</v>
      </c>
      <c r="G7" s="18">
        <f>C7/B7</f>
        <v>5.851156069364162</v>
      </c>
    </row>
    <row r="8" spans="1:7" s="1" customFormat="1" ht="15">
      <c r="A8" s="19" t="s">
        <v>84</v>
      </c>
      <c r="B8" s="20">
        <f>B7*100/D7</f>
        <v>14.596076777051255</v>
      </c>
      <c r="C8" s="21">
        <f>C7/D7*100</f>
        <v>85.40392322294875</v>
      </c>
      <c r="D8" s="22"/>
      <c r="E8" s="22"/>
      <c r="F8" s="23"/>
      <c r="G8" s="18"/>
    </row>
    <row r="9" spans="1:7" s="1" customFormat="1" ht="15">
      <c r="A9" s="24"/>
      <c r="B9" s="25"/>
      <c r="C9" s="26"/>
      <c r="D9" s="27"/>
      <c r="E9" s="27"/>
      <c r="F9" s="28"/>
      <c r="G9" s="29"/>
    </row>
    <row r="10" spans="1:7" s="1" customFormat="1" ht="15">
      <c r="A10" s="13" t="s">
        <v>129</v>
      </c>
      <c r="B10" s="30">
        <v>55.91</v>
      </c>
      <c r="C10" s="15">
        <v>362.52</v>
      </c>
      <c r="D10" s="16">
        <f>B10+C10</f>
        <v>418.42999999999995</v>
      </c>
      <c r="E10" s="16">
        <f>C10-B10</f>
        <v>306.61</v>
      </c>
      <c r="F10" s="17" t="s">
        <v>83</v>
      </c>
      <c r="G10" s="18">
        <f>C10/B10</f>
        <v>6.483992130209265</v>
      </c>
    </row>
    <row r="11" spans="1:7" s="1" customFormat="1" ht="15">
      <c r="A11" s="19" t="s">
        <v>84</v>
      </c>
      <c r="B11" s="20">
        <f>B10*100/D10</f>
        <v>13.361852639629092</v>
      </c>
      <c r="C11" s="21">
        <f>C10/D10*100</f>
        <v>86.63814736037092</v>
      </c>
      <c r="D11" s="22"/>
      <c r="E11" s="22"/>
      <c r="F11" s="31"/>
      <c r="G11" s="18"/>
    </row>
    <row r="12" spans="1:7" s="1" customFormat="1" ht="15">
      <c r="A12" s="24"/>
      <c r="B12" s="25"/>
      <c r="C12" s="26"/>
      <c r="D12" s="27"/>
      <c r="E12" s="27"/>
      <c r="F12" s="12"/>
      <c r="G12" s="29"/>
    </row>
    <row r="13" spans="1:7" s="1" customFormat="1" ht="15">
      <c r="A13" s="13" t="s">
        <v>130</v>
      </c>
      <c r="B13" s="30">
        <v>56.53</v>
      </c>
      <c r="C13" s="15">
        <v>441.82</v>
      </c>
      <c r="D13" s="16">
        <f>B13+C13</f>
        <v>498.35</v>
      </c>
      <c r="E13" s="16">
        <f>C13-B13</f>
        <v>385.28999999999996</v>
      </c>
      <c r="F13" s="17" t="s">
        <v>83</v>
      </c>
      <c r="G13" s="18">
        <f>C13/B13</f>
        <v>7.815673093932425</v>
      </c>
    </row>
    <row r="14" spans="1:7" ht="15">
      <c r="A14" s="32" t="s">
        <v>84</v>
      </c>
      <c r="B14" s="20">
        <f>B13*100/D13</f>
        <v>11.343433329988963</v>
      </c>
      <c r="C14" s="21">
        <f>C13/D13*100</f>
        <v>88.65656667001103</v>
      </c>
      <c r="D14" s="33"/>
      <c r="E14" s="33"/>
      <c r="F14" s="31"/>
      <c r="G14" s="33"/>
    </row>
    <row r="15" spans="1:7" ht="15">
      <c r="A15" s="10"/>
      <c r="B15" s="11"/>
      <c r="C15" s="11"/>
      <c r="D15" s="11"/>
      <c r="E15" s="11"/>
      <c r="F15" s="12"/>
      <c r="G15" s="11"/>
    </row>
    <row r="16" spans="1:7" ht="45">
      <c r="A16" s="34" t="s">
        <v>131</v>
      </c>
      <c r="B16" s="35">
        <f>B10/B7*100-100</f>
        <v>15.421139554087532</v>
      </c>
      <c r="C16" s="35">
        <f>C10/C7*100-100</f>
        <v>27.904597255054142</v>
      </c>
      <c r="D16" s="35">
        <f>D10/D7*100-100</f>
        <v>26.08250218459034</v>
      </c>
      <c r="E16" s="35">
        <f>E10/E7*100-100</f>
        <v>30.477892676284085</v>
      </c>
      <c r="F16" s="31"/>
      <c r="G16" s="33"/>
    </row>
    <row r="17" spans="1:7" ht="15">
      <c r="A17" s="36"/>
      <c r="B17" s="37"/>
      <c r="C17" s="37"/>
      <c r="D17" s="37"/>
      <c r="E17" s="37"/>
      <c r="F17" s="12"/>
      <c r="G17" s="11"/>
    </row>
    <row r="18" spans="1:7" ht="45">
      <c r="A18" s="34" t="s">
        <v>132</v>
      </c>
      <c r="B18" s="35">
        <f>B13/B10*100-100</f>
        <v>1.1089250581291452</v>
      </c>
      <c r="C18" s="35">
        <f>C13/C10*100-100</f>
        <v>21.874655191437725</v>
      </c>
      <c r="D18" s="35">
        <f>D13/D10*100-100</f>
        <v>19.099968931481982</v>
      </c>
      <c r="E18" s="35">
        <f>E13/E10*100-100</f>
        <v>25.661263494341327</v>
      </c>
      <c r="F18" s="31"/>
      <c r="G18" s="33"/>
    </row>
    <row r="19" spans="1:7" ht="15">
      <c r="A19" s="10"/>
      <c r="B19" s="11"/>
      <c r="C19" s="11"/>
      <c r="D19" s="11"/>
      <c r="E19" s="11"/>
      <c r="F19" s="12"/>
      <c r="G19" s="11"/>
    </row>
  </sheetData>
  <sheetProtection/>
  <mergeCells count="3">
    <mergeCell ref="A1:G1"/>
    <mergeCell ref="A2:G2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140625" style="78" bestFit="1" customWidth="1"/>
    <col min="2" max="2" width="43.421875" style="78" customWidth="1"/>
    <col min="3" max="3" width="7.140625" style="78" bestFit="1" customWidth="1"/>
    <col min="4" max="4" width="11.28125" style="78" bestFit="1" customWidth="1"/>
    <col min="5" max="5" width="12.28125" style="78" bestFit="1" customWidth="1"/>
    <col min="6" max="6" width="11.28125" style="78" bestFit="1" customWidth="1"/>
    <col min="7" max="7" width="15.7109375" style="78" customWidth="1"/>
    <col min="8" max="8" width="11.28125" style="78" bestFit="1" customWidth="1"/>
    <col min="9" max="9" width="14.00390625" style="78" bestFit="1" customWidth="1"/>
    <col min="10" max="10" width="12.140625" style="78" customWidth="1"/>
    <col min="11" max="16384" width="9.140625" style="78" customWidth="1"/>
  </cols>
  <sheetData>
    <row r="1" spans="1:10" ht="18.75">
      <c r="A1" s="178" t="s">
        <v>120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8.75">
      <c r="A2" s="178" t="s">
        <v>123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2:10" ht="15">
      <c r="B3" s="80"/>
      <c r="C3" s="80"/>
      <c r="D3" s="80"/>
      <c r="E3" s="80" t="s">
        <v>0</v>
      </c>
      <c r="F3" s="80"/>
      <c r="G3" s="80"/>
      <c r="H3" s="80"/>
      <c r="I3" s="81" t="s">
        <v>1</v>
      </c>
      <c r="J3" s="80"/>
    </row>
    <row r="4" spans="1:10" s="79" customFormat="1" ht="14.25">
      <c r="A4" s="82"/>
      <c r="B4" s="83"/>
      <c r="C4" s="84"/>
      <c r="D4" s="181" t="s">
        <v>2</v>
      </c>
      <c r="E4" s="182"/>
      <c r="F4" s="181" t="s">
        <v>2</v>
      </c>
      <c r="G4" s="182"/>
      <c r="H4" s="181" t="s">
        <v>3</v>
      </c>
      <c r="I4" s="183"/>
      <c r="J4" s="85" t="s">
        <v>4</v>
      </c>
    </row>
    <row r="5" spans="1:10" s="79" customFormat="1" ht="14.25">
      <c r="A5" s="86" t="s">
        <v>5</v>
      </c>
      <c r="B5" s="87" t="s">
        <v>6</v>
      </c>
      <c r="C5" s="88" t="s">
        <v>7</v>
      </c>
      <c r="D5" s="179" t="s">
        <v>8</v>
      </c>
      <c r="E5" s="180"/>
      <c r="F5" s="179" t="s">
        <v>124</v>
      </c>
      <c r="G5" s="180"/>
      <c r="H5" s="179" t="s">
        <v>124</v>
      </c>
      <c r="I5" s="180"/>
      <c r="J5" s="89" t="s">
        <v>9</v>
      </c>
    </row>
    <row r="6" spans="1:10" s="79" customFormat="1" ht="14.25">
      <c r="A6" s="86"/>
      <c r="B6" s="87"/>
      <c r="C6" s="88"/>
      <c r="D6" s="90" t="s">
        <v>10</v>
      </c>
      <c r="E6" s="91" t="s">
        <v>11</v>
      </c>
      <c r="F6" s="92" t="s">
        <v>10</v>
      </c>
      <c r="G6" s="91" t="s">
        <v>11</v>
      </c>
      <c r="H6" s="92" t="s">
        <v>10</v>
      </c>
      <c r="I6" s="93" t="s">
        <v>11</v>
      </c>
      <c r="J6" s="94"/>
    </row>
    <row r="7" spans="1:10" ht="15">
      <c r="A7" s="95">
        <v>1</v>
      </c>
      <c r="B7" s="96" t="s">
        <v>12</v>
      </c>
      <c r="C7" s="128" t="s">
        <v>13</v>
      </c>
      <c r="D7" s="99">
        <v>684455</v>
      </c>
      <c r="E7" s="98">
        <v>6001657</v>
      </c>
      <c r="F7" s="97">
        <v>538986</v>
      </c>
      <c r="G7" s="98">
        <v>4666063</v>
      </c>
      <c r="H7" s="126">
        <v>392397</v>
      </c>
      <c r="I7" s="100">
        <v>3940114</v>
      </c>
      <c r="J7" s="125">
        <f aca="true" t="shared" si="0" ref="J7:J35">I7/G7*100-100</f>
        <v>-15.558062546519409</v>
      </c>
    </row>
    <row r="8" spans="1:10" ht="15">
      <c r="A8" s="101">
        <v>2</v>
      </c>
      <c r="B8" s="102" t="s">
        <v>14</v>
      </c>
      <c r="C8" s="129" t="s">
        <v>15</v>
      </c>
      <c r="D8" s="105">
        <v>13263015</v>
      </c>
      <c r="E8" s="104">
        <v>4059964</v>
      </c>
      <c r="F8" s="103">
        <v>10778316</v>
      </c>
      <c r="G8" s="104">
        <v>3360522</v>
      </c>
      <c r="H8" s="105">
        <v>8527829</v>
      </c>
      <c r="I8" s="104">
        <v>2733707</v>
      </c>
      <c r="J8" s="113">
        <f t="shared" si="0"/>
        <v>-18.652310563656485</v>
      </c>
    </row>
    <row r="9" spans="1:10" ht="15">
      <c r="A9" s="101">
        <v>3</v>
      </c>
      <c r="B9" s="102" t="s">
        <v>16</v>
      </c>
      <c r="C9" s="129" t="s">
        <v>17</v>
      </c>
      <c r="D9" s="105">
        <v>16653950</v>
      </c>
      <c r="E9" s="104">
        <v>1039714</v>
      </c>
      <c r="F9" s="103">
        <v>12130152</v>
      </c>
      <c r="G9" s="104">
        <v>768368</v>
      </c>
      <c r="H9" s="105">
        <v>12177719</v>
      </c>
      <c r="I9" s="104">
        <v>921565</v>
      </c>
      <c r="J9" s="113">
        <f t="shared" si="0"/>
        <v>19.937972429877362</v>
      </c>
    </row>
    <row r="10" spans="1:10" ht="15">
      <c r="A10" s="101">
        <v>4</v>
      </c>
      <c r="B10" s="102" t="s">
        <v>18</v>
      </c>
      <c r="C10" s="129" t="s">
        <v>19</v>
      </c>
      <c r="D10" s="111">
        <v>33151322</v>
      </c>
      <c r="E10" s="107">
        <v>2677970</v>
      </c>
      <c r="F10" s="123">
        <v>23727067</v>
      </c>
      <c r="G10" s="109">
        <v>1775626</v>
      </c>
      <c r="H10" s="123">
        <v>19615455</v>
      </c>
      <c r="I10" s="109">
        <v>2376090</v>
      </c>
      <c r="J10" s="113">
        <f t="shared" si="0"/>
        <v>33.8170312892467</v>
      </c>
    </row>
    <row r="11" spans="1:10" ht="15">
      <c r="A11" s="101">
        <v>5</v>
      </c>
      <c r="B11" s="102" t="s">
        <v>20</v>
      </c>
      <c r="C11" s="129" t="s">
        <v>19</v>
      </c>
      <c r="D11" s="111">
        <v>5311393</v>
      </c>
      <c r="E11" s="107">
        <v>3496733</v>
      </c>
      <c r="F11" s="123">
        <v>4073356</v>
      </c>
      <c r="G11" s="109">
        <v>2676507</v>
      </c>
      <c r="H11" s="123">
        <v>3983349</v>
      </c>
      <c r="I11" s="109">
        <v>2634330</v>
      </c>
      <c r="J11" s="113">
        <f t="shared" si="0"/>
        <v>-1.5758225179310301</v>
      </c>
    </row>
    <row r="12" spans="1:10" ht="15">
      <c r="A12" s="101">
        <v>6</v>
      </c>
      <c r="B12" s="102" t="s">
        <v>21</v>
      </c>
      <c r="C12" s="129" t="s">
        <v>19</v>
      </c>
      <c r="D12" s="111">
        <v>9198080</v>
      </c>
      <c r="E12" s="104">
        <v>1573651</v>
      </c>
      <c r="F12" s="106">
        <v>6107103</v>
      </c>
      <c r="G12" s="104">
        <v>992969</v>
      </c>
      <c r="H12" s="111">
        <v>7468394</v>
      </c>
      <c r="I12" s="104">
        <v>1355135</v>
      </c>
      <c r="J12" s="113">
        <f t="shared" si="0"/>
        <v>36.473041958006746</v>
      </c>
    </row>
    <row r="13" spans="1:10" ht="15">
      <c r="A13" s="101">
        <v>7</v>
      </c>
      <c r="B13" s="102" t="s">
        <v>22</v>
      </c>
      <c r="C13" s="129" t="s">
        <v>19</v>
      </c>
      <c r="D13" s="111">
        <v>23941159</v>
      </c>
      <c r="E13" s="107">
        <v>507590</v>
      </c>
      <c r="F13" s="123">
        <v>14432611</v>
      </c>
      <c r="G13" s="109">
        <v>283495</v>
      </c>
      <c r="H13" s="123">
        <v>49462813</v>
      </c>
      <c r="I13" s="109">
        <v>971786</v>
      </c>
      <c r="J13" s="113">
        <f t="shared" si="0"/>
        <v>242.787703486834</v>
      </c>
    </row>
    <row r="14" spans="1:10" ht="15">
      <c r="A14" s="101">
        <v>8</v>
      </c>
      <c r="B14" s="110" t="s">
        <v>23</v>
      </c>
      <c r="C14" s="129" t="s">
        <v>19</v>
      </c>
      <c r="D14" s="111">
        <v>2168562</v>
      </c>
      <c r="E14" s="107">
        <v>238117</v>
      </c>
      <c r="F14" s="106">
        <v>1677923</v>
      </c>
      <c r="G14" s="127">
        <v>189945</v>
      </c>
      <c r="H14" s="111">
        <v>1418837</v>
      </c>
      <c r="I14" s="107">
        <v>120959</v>
      </c>
      <c r="J14" s="113">
        <f t="shared" si="0"/>
        <v>-36.31893442838716</v>
      </c>
    </row>
    <row r="15" spans="1:10" ht="15">
      <c r="A15" s="101">
        <v>9</v>
      </c>
      <c r="B15" s="102" t="s">
        <v>24</v>
      </c>
      <c r="C15" s="129"/>
      <c r="D15" s="111"/>
      <c r="E15" s="104">
        <v>603021</v>
      </c>
      <c r="F15" s="106"/>
      <c r="G15" s="127">
        <v>507105</v>
      </c>
      <c r="H15" s="111"/>
      <c r="I15" s="104">
        <v>424516</v>
      </c>
      <c r="J15" s="113">
        <f t="shared" si="0"/>
        <v>-16.28637067274036</v>
      </c>
    </row>
    <row r="16" spans="1:10" ht="15">
      <c r="A16" s="101">
        <v>10</v>
      </c>
      <c r="B16" s="102" t="s">
        <v>25</v>
      </c>
      <c r="C16" s="129"/>
      <c r="D16" s="111"/>
      <c r="E16" s="104">
        <v>805371</v>
      </c>
      <c r="F16" s="106"/>
      <c r="G16" s="107">
        <v>627410</v>
      </c>
      <c r="H16" s="111"/>
      <c r="I16" s="104">
        <v>1075552</v>
      </c>
      <c r="J16" s="113">
        <f t="shared" si="0"/>
        <v>71.42729634529255</v>
      </c>
    </row>
    <row r="17" spans="1:10" ht="15">
      <c r="A17" s="101">
        <v>11</v>
      </c>
      <c r="B17" s="112" t="s">
        <v>26</v>
      </c>
      <c r="C17" s="129" t="s">
        <v>19</v>
      </c>
      <c r="D17" s="111">
        <v>37400</v>
      </c>
      <c r="E17" s="104">
        <v>76851</v>
      </c>
      <c r="F17" s="106">
        <v>34052</v>
      </c>
      <c r="G17" s="104">
        <v>59990</v>
      </c>
      <c r="H17" s="111">
        <v>10058</v>
      </c>
      <c r="I17" s="104">
        <v>47298</v>
      </c>
      <c r="J17" s="113">
        <f t="shared" si="0"/>
        <v>-21.156859476579427</v>
      </c>
    </row>
    <row r="18" spans="1:10" ht="15">
      <c r="A18" s="101">
        <v>12</v>
      </c>
      <c r="B18" s="112" t="s">
        <v>27</v>
      </c>
      <c r="C18" s="129"/>
      <c r="D18" s="111"/>
      <c r="E18" s="104">
        <v>3072512</v>
      </c>
      <c r="F18" s="106"/>
      <c r="G18" s="104">
        <v>2137948</v>
      </c>
      <c r="H18" s="111"/>
      <c r="I18" s="104">
        <v>2657713</v>
      </c>
      <c r="J18" s="113">
        <f t="shared" si="0"/>
        <v>24.31139578698827</v>
      </c>
    </row>
    <row r="19" spans="1:10" ht="15">
      <c r="A19" s="101">
        <v>13</v>
      </c>
      <c r="B19" s="102" t="s">
        <v>28</v>
      </c>
      <c r="C19" s="129"/>
      <c r="D19" s="111"/>
      <c r="E19" s="107">
        <v>1085598</v>
      </c>
      <c r="F19" s="106"/>
      <c r="G19" s="109">
        <v>785961</v>
      </c>
      <c r="H19" s="111"/>
      <c r="I19" s="109">
        <v>666235</v>
      </c>
      <c r="J19" s="113">
        <f t="shared" si="0"/>
        <v>-15.23307136104718</v>
      </c>
    </row>
    <row r="20" spans="1:10" ht="15">
      <c r="A20" s="101">
        <v>14</v>
      </c>
      <c r="B20" s="102" t="s">
        <v>29</v>
      </c>
      <c r="C20" s="129"/>
      <c r="D20" s="105"/>
      <c r="E20" s="104">
        <v>6320684</v>
      </c>
      <c r="F20" s="103"/>
      <c r="G20" s="104">
        <v>4759484</v>
      </c>
      <c r="H20" s="105"/>
      <c r="I20" s="104">
        <v>4272708</v>
      </c>
      <c r="J20" s="113">
        <f t="shared" si="0"/>
        <v>-10.227495249485031</v>
      </c>
    </row>
    <row r="21" spans="1:10" ht="15">
      <c r="A21" s="101">
        <v>15</v>
      </c>
      <c r="B21" s="102" t="s">
        <v>30</v>
      </c>
      <c r="C21" s="129"/>
      <c r="D21" s="105"/>
      <c r="E21" s="104">
        <v>5217213</v>
      </c>
      <c r="F21" s="103"/>
      <c r="G21" s="104">
        <v>3738944</v>
      </c>
      <c r="H21" s="105"/>
      <c r="I21" s="104">
        <v>3960378</v>
      </c>
      <c r="J21" s="113">
        <f t="shared" si="0"/>
        <v>5.9223673850156615</v>
      </c>
    </row>
    <row r="22" spans="1:10" ht="15">
      <c r="A22" s="101">
        <v>16</v>
      </c>
      <c r="B22" s="102" t="s">
        <v>31</v>
      </c>
      <c r="C22" s="129"/>
      <c r="D22" s="111"/>
      <c r="E22" s="107">
        <v>1908766</v>
      </c>
      <c r="F22" s="106"/>
      <c r="G22" s="109">
        <v>1559353</v>
      </c>
      <c r="H22" s="111"/>
      <c r="I22" s="109">
        <v>1480043</v>
      </c>
      <c r="J22" s="113">
        <f t="shared" si="0"/>
        <v>-5.0860837796188605</v>
      </c>
    </row>
    <row r="23" spans="1:10" ht="15">
      <c r="A23" s="101">
        <v>17</v>
      </c>
      <c r="B23" s="110" t="s">
        <v>32</v>
      </c>
      <c r="C23" s="129"/>
      <c r="D23" s="111"/>
      <c r="E23" s="107">
        <v>2342476</v>
      </c>
      <c r="F23" s="106"/>
      <c r="G23" s="109">
        <v>1823104</v>
      </c>
      <c r="H23" s="111"/>
      <c r="I23" s="109">
        <v>2036349</v>
      </c>
      <c r="J23" s="113">
        <f t="shared" si="0"/>
        <v>11.696809397598827</v>
      </c>
    </row>
    <row r="24" spans="1:10" ht="15">
      <c r="A24" s="101">
        <v>18</v>
      </c>
      <c r="B24" s="110" t="s">
        <v>33</v>
      </c>
      <c r="C24" s="129"/>
      <c r="D24" s="111"/>
      <c r="E24" s="107">
        <v>568985</v>
      </c>
      <c r="F24" s="106"/>
      <c r="G24" s="109">
        <v>461076</v>
      </c>
      <c r="H24" s="111"/>
      <c r="I24" s="109">
        <v>357303</v>
      </c>
      <c r="J24" s="113">
        <f t="shared" si="0"/>
        <v>-22.506701715118552</v>
      </c>
    </row>
    <row r="25" spans="1:10" ht="15">
      <c r="A25" s="101">
        <v>19</v>
      </c>
      <c r="B25" s="110" t="s">
        <v>34</v>
      </c>
      <c r="C25" s="129"/>
      <c r="D25" s="111"/>
      <c r="E25" s="107">
        <v>687616</v>
      </c>
      <c r="F25" s="106"/>
      <c r="G25" s="109">
        <v>566063</v>
      </c>
      <c r="H25" s="111"/>
      <c r="I25" s="109">
        <v>440776</v>
      </c>
      <c r="J25" s="113">
        <f t="shared" si="0"/>
        <v>-22.133048794922118</v>
      </c>
    </row>
    <row r="26" spans="1:10" ht="15">
      <c r="A26" s="101">
        <v>20</v>
      </c>
      <c r="B26" s="102" t="s">
        <v>35</v>
      </c>
      <c r="C26" s="129"/>
      <c r="D26" s="111"/>
      <c r="E26" s="107">
        <v>397043</v>
      </c>
      <c r="F26" s="106"/>
      <c r="G26" s="109">
        <v>274455</v>
      </c>
      <c r="H26" s="111"/>
      <c r="I26" s="107">
        <v>344541</v>
      </c>
      <c r="J26" s="113">
        <f t="shared" si="0"/>
        <v>25.536426736623483</v>
      </c>
    </row>
    <row r="27" spans="1:10" ht="15">
      <c r="A27" s="101">
        <v>21</v>
      </c>
      <c r="B27" s="102" t="s">
        <v>36</v>
      </c>
      <c r="C27" s="129"/>
      <c r="D27" s="111"/>
      <c r="E27" s="107">
        <v>566430</v>
      </c>
      <c r="F27" s="106"/>
      <c r="G27" s="109">
        <v>440091</v>
      </c>
      <c r="H27" s="111"/>
      <c r="I27" s="109">
        <v>364123</v>
      </c>
      <c r="J27" s="113">
        <f t="shared" si="0"/>
        <v>-17.26188447389289</v>
      </c>
    </row>
    <row r="28" spans="1:10" ht="45">
      <c r="A28" s="101">
        <v>22</v>
      </c>
      <c r="B28" s="110" t="s">
        <v>37</v>
      </c>
      <c r="C28" s="129" t="s">
        <v>19</v>
      </c>
      <c r="D28" s="111">
        <v>24544535</v>
      </c>
      <c r="E28" s="107">
        <v>2409130</v>
      </c>
      <c r="F28" s="172">
        <v>19654565</v>
      </c>
      <c r="G28" s="173">
        <v>1962478</v>
      </c>
      <c r="H28" s="172">
        <v>23584256</v>
      </c>
      <c r="I28" s="173">
        <v>2047173</v>
      </c>
      <c r="J28" s="113">
        <f t="shared" si="0"/>
        <v>4.315717169823046</v>
      </c>
    </row>
    <row r="29" spans="1:10" ht="30">
      <c r="A29" s="101">
        <v>23</v>
      </c>
      <c r="B29" s="110" t="s">
        <v>38</v>
      </c>
      <c r="C29" s="129" t="s">
        <v>19</v>
      </c>
      <c r="D29" s="111">
        <v>36117991</v>
      </c>
      <c r="E29" s="107">
        <v>3562484</v>
      </c>
      <c r="F29" s="172">
        <v>28983877</v>
      </c>
      <c r="G29" s="173">
        <v>2899033</v>
      </c>
      <c r="H29" s="172">
        <v>10985831</v>
      </c>
      <c r="I29" s="173">
        <v>1020711</v>
      </c>
      <c r="J29" s="113">
        <f t="shared" si="0"/>
        <v>-64.79132869477512</v>
      </c>
    </row>
    <row r="30" spans="1:10" ht="15">
      <c r="A30" s="101">
        <v>24</v>
      </c>
      <c r="B30" s="110" t="s">
        <v>39</v>
      </c>
      <c r="C30" s="129" t="s">
        <v>19</v>
      </c>
      <c r="D30" s="111">
        <v>29822341</v>
      </c>
      <c r="E30" s="107">
        <v>2459047</v>
      </c>
      <c r="F30" s="124">
        <v>21432479</v>
      </c>
      <c r="G30" s="162">
        <v>1721007</v>
      </c>
      <c r="H30" s="111">
        <v>25358780</v>
      </c>
      <c r="I30" s="107">
        <v>2131999</v>
      </c>
      <c r="J30" s="113">
        <f t="shared" si="0"/>
        <v>23.880902285696678</v>
      </c>
    </row>
    <row r="31" spans="1:10" ht="15">
      <c r="A31" s="101">
        <v>25</v>
      </c>
      <c r="B31" s="110" t="s">
        <v>40</v>
      </c>
      <c r="C31" s="129" t="s">
        <v>19</v>
      </c>
      <c r="D31" s="111">
        <v>35120788</v>
      </c>
      <c r="E31" s="104">
        <v>2353348</v>
      </c>
      <c r="F31" s="106">
        <v>26009076</v>
      </c>
      <c r="G31" s="104">
        <v>1718358</v>
      </c>
      <c r="H31" s="111">
        <v>43222038</v>
      </c>
      <c r="I31" s="104">
        <v>2807831</v>
      </c>
      <c r="J31" s="113">
        <f t="shared" si="0"/>
        <v>63.40198026255297</v>
      </c>
    </row>
    <row r="32" spans="1:10" ht="15">
      <c r="A32" s="101">
        <v>26</v>
      </c>
      <c r="B32" s="110" t="s">
        <v>41</v>
      </c>
      <c r="C32" s="130"/>
      <c r="D32" s="111"/>
      <c r="E32" s="107">
        <v>1691689</v>
      </c>
      <c r="F32" s="106"/>
      <c r="G32" s="109">
        <v>1250286</v>
      </c>
      <c r="H32" s="111"/>
      <c r="I32" s="109">
        <v>1226437</v>
      </c>
      <c r="J32" s="113">
        <f t="shared" si="0"/>
        <v>-1.907483567759698</v>
      </c>
    </row>
    <row r="33" spans="1:10" ht="15">
      <c r="A33" s="101">
        <v>27</v>
      </c>
      <c r="B33" s="110" t="s">
        <v>42</v>
      </c>
      <c r="C33" s="130"/>
      <c r="D33" s="111"/>
      <c r="E33" s="107">
        <v>365045</v>
      </c>
      <c r="F33" s="106"/>
      <c r="G33" s="109">
        <v>338298</v>
      </c>
      <c r="H33" s="111"/>
      <c r="I33" s="109">
        <v>692377</v>
      </c>
      <c r="J33" s="113">
        <f t="shared" si="0"/>
        <v>104.66482213906085</v>
      </c>
    </row>
    <row r="34" spans="1:10" ht="15">
      <c r="A34" s="101">
        <v>28</v>
      </c>
      <c r="B34" s="110" t="s">
        <v>43</v>
      </c>
      <c r="C34" s="130"/>
      <c r="D34" s="111"/>
      <c r="E34" s="104">
        <f>E35-SUM(E7:E33)</f>
        <v>18000355</v>
      </c>
      <c r="F34" s="105"/>
      <c r="G34" s="104">
        <f>G35-SUM(G7:G33)</f>
        <v>13563614</v>
      </c>
      <c r="H34" s="105"/>
      <c r="I34" s="104">
        <f>I35-SUM(I7:I33)</f>
        <v>13426911</v>
      </c>
      <c r="J34" s="113">
        <f t="shared" si="0"/>
        <v>-1.007865602781095</v>
      </c>
    </row>
    <row r="35" spans="1:10" ht="15">
      <c r="A35" s="114"/>
      <c r="B35" s="115" t="s">
        <v>44</v>
      </c>
      <c r="C35" s="114"/>
      <c r="D35" s="116"/>
      <c r="E35" s="117">
        <v>74089060</v>
      </c>
      <c r="F35" s="118"/>
      <c r="G35" s="121">
        <v>55907553</v>
      </c>
      <c r="H35" s="118"/>
      <c r="I35" s="121">
        <v>56534660</v>
      </c>
      <c r="J35" s="122">
        <f t="shared" si="0"/>
        <v>1.1216856513108269</v>
      </c>
    </row>
    <row r="36" spans="1:10" ht="15">
      <c r="A36" s="81"/>
      <c r="B36" s="119"/>
      <c r="C36" s="81"/>
      <c r="D36" s="81"/>
      <c r="E36" s="81"/>
      <c r="F36" s="81"/>
      <c r="G36" s="81"/>
      <c r="H36" s="81"/>
      <c r="I36" s="81"/>
      <c r="J36" s="81"/>
    </row>
    <row r="37" spans="1:10" ht="15">
      <c r="A37" s="81"/>
      <c r="B37" s="119"/>
      <c r="C37" s="81"/>
      <c r="D37" s="81"/>
      <c r="E37" s="81"/>
      <c r="F37" s="81"/>
      <c r="G37" s="81"/>
      <c r="H37" s="81"/>
      <c r="I37" s="81"/>
      <c r="J37" s="81"/>
    </row>
    <row r="38" spans="1:10" ht="15">
      <c r="A38" s="81"/>
      <c r="B38" s="119"/>
      <c r="C38" s="81"/>
      <c r="D38" s="81"/>
      <c r="E38" s="81"/>
      <c r="F38" s="81"/>
      <c r="G38" s="81"/>
      <c r="H38" s="81"/>
      <c r="I38" s="81"/>
      <c r="J38" s="81"/>
    </row>
    <row r="39" spans="1:10" ht="15">
      <c r="A39" s="81"/>
      <c r="B39" s="119"/>
      <c r="C39" s="81"/>
      <c r="D39" s="81"/>
      <c r="E39" s="81"/>
      <c r="F39" s="81"/>
      <c r="G39" s="81"/>
      <c r="H39" s="81"/>
      <c r="I39" s="81"/>
      <c r="J39" s="81"/>
    </row>
    <row r="41" spans="1:10" ht="15">
      <c r="A41" s="81"/>
      <c r="I41" s="120"/>
      <c r="J41" s="81"/>
    </row>
  </sheetData>
  <sheetProtection/>
  <mergeCells count="8">
    <mergeCell ref="A1:J1"/>
    <mergeCell ref="D5:E5"/>
    <mergeCell ref="F5:G5"/>
    <mergeCell ref="H5:I5"/>
    <mergeCell ref="A2:J2"/>
    <mergeCell ref="D4:E4"/>
    <mergeCell ref="F4:G4"/>
    <mergeCell ref="H4:I4"/>
  </mergeCells>
  <printOptions/>
  <pageMargins left="0.25" right="0.25" top="0.32" bottom="0.14" header="0.37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4.140625" style="131" bestFit="1" customWidth="1"/>
    <col min="2" max="2" width="49.421875" style="131" customWidth="1"/>
    <col min="3" max="3" width="19.00390625" style="131" customWidth="1"/>
    <col min="4" max="4" width="18.57421875" style="131" customWidth="1"/>
    <col min="5" max="5" width="18.140625" style="131" customWidth="1"/>
    <col min="6" max="6" width="10.8515625" style="131" bestFit="1" customWidth="1"/>
    <col min="7" max="16384" width="9.140625" style="131" customWidth="1"/>
  </cols>
  <sheetData>
    <row r="1" spans="1:6" ht="18.75">
      <c r="A1" s="178" t="s">
        <v>85</v>
      </c>
      <c r="B1" s="178"/>
      <c r="C1" s="178"/>
      <c r="D1" s="178"/>
      <c r="E1" s="178"/>
      <c r="F1" s="178"/>
    </row>
    <row r="2" spans="1:6" ht="18.75">
      <c r="A2" s="178" t="s">
        <v>125</v>
      </c>
      <c r="B2" s="178"/>
      <c r="C2" s="178"/>
      <c r="D2" s="178"/>
      <c r="E2" s="178"/>
      <c r="F2" s="178"/>
    </row>
    <row r="3" spans="1:6" ht="15">
      <c r="A3" s="134"/>
      <c r="B3" s="134"/>
      <c r="C3" s="134"/>
      <c r="D3" s="134"/>
      <c r="E3" s="155" t="s">
        <v>1</v>
      </c>
      <c r="F3" s="134"/>
    </row>
    <row r="4" spans="1:6" ht="15">
      <c r="A4" s="135" t="s">
        <v>5</v>
      </c>
      <c r="B4" s="136" t="s">
        <v>6</v>
      </c>
      <c r="C4" s="137" t="s">
        <v>46</v>
      </c>
      <c r="D4" s="137" t="s">
        <v>46</v>
      </c>
      <c r="E4" s="138" t="s">
        <v>47</v>
      </c>
      <c r="F4" s="85" t="s">
        <v>4</v>
      </c>
    </row>
    <row r="5" spans="1:6" ht="15">
      <c r="A5" s="157"/>
      <c r="B5" s="88"/>
      <c r="C5" s="140" t="s">
        <v>48</v>
      </c>
      <c r="D5" s="140" t="s">
        <v>48</v>
      </c>
      <c r="E5" s="92" t="s">
        <v>49</v>
      </c>
      <c r="F5" s="141" t="s">
        <v>9</v>
      </c>
    </row>
    <row r="6" spans="1:6" ht="15">
      <c r="A6" s="142"/>
      <c r="B6" s="143"/>
      <c r="C6" s="144" t="s">
        <v>8</v>
      </c>
      <c r="D6" s="144" t="s">
        <v>126</v>
      </c>
      <c r="E6" s="144" t="s">
        <v>126</v>
      </c>
      <c r="F6" s="156"/>
    </row>
    <row r="7" spans="1:6" ht="15">
      <c r="A7" s="139">
        <v>1</v>
      </c>
      <c r="B7" s="145" t="s">
        <v>50</v>
      </c>
      <c r="C7" s="109">
        <v>25773887</v>
      </c>
      <c r="D7" s="108">
        <v>18831982</v>
      </c>
      <c r="E7" s="146">
        <v>18931985</v>
      </c>
      <c r="F7" s="147">
        <f aca="true" t="shared" si="0" ref="F7:F34">E7/D7*100-100</f>
        <v>0.5310274829276977</v>
      </c>
    </row>
    <row r="8" spans="1:6" ht="15">
      <c r="A8" s="139">
        <v>2</v>
      </c>
      <c r="B8" s="129" t="s">
        <v>51</v>
      </c>
      <c r="C8" s="109">
        <v>49644704</v>
      </c>
      <c r="D8" s="132">
        <v>36530207</v>
      </c>
      <c r="E8" s="148">
        <v>43425929</v>
      </c>
      <c r="F8" s="149">
        <f t="shared" si="0"/>
        <v>18.876766835731317</v>
      </c>
    </row>
    <row r="9" spans="1:6" ht="15">
      <c r="A9" s="139">
        <v>3</v>
      </c>
      <c r="B9" s="150" t="s">
        <v>41</v>
      </c>
      <c r="C9" s="109">
        <v>3935748</v>
      </c>
      <c r="D9" s="108">
        <v>3000091</v>
      </c>
      <c r="E9" s="148">
        <v>3101923</v>
      </c>
      <c r="F9" s="149">
        <f t="shared" si="0"/>
        <v>3.3942970396564647</v>
      </c>
    </row>
    <row r="10" spans="1:6" ht="15">
      <c r="A10" s="139">
        <v>4</v>
      </c>
      <c r="B10" s="150" t="s">
        <v>52</v>
      </c>
      <c r="C10" s="109">
        <v>3626370</v>
      </c>
      <c r="D10" s="108">
        <v>2516373</v>
      </c>
      <c r="E10" s="148">
        <v>4005253</v>
      </c>
      <c r="F10" s="149">
        <f t="shared" si="0"/>
        <v>59.16769890632273</v>
      </c>
    </row>
    <row r="11" spans="1:6" ht="15">
      <c r="A11" s="139">
        <v>5</v>
      </c>
      <c r="B11" s="150" t="s">
        <v>53</v>
      </c>
      <c r="C11" s="109">
        <v>2668535</v>
      </c>
      <c r="D11" s="108">
        <v>2019301</v>
      </c>
      <c r="E11" s="148">
        <v>1941175</v>
      </c>
      <c r="F11" s="149">
        <f t="shared" si="0"/>
        <v>-3.868962576653999</v>
      </c>
    </row>
    <row r="12" spans="1:6" ht="15">
      <c r="A12" s="139">
        <v>6</v>
      </c>
      <c r="B12" s="129" t="s">
        <v>54</v>
      </c>
      <c r="C12" s="109">
        <v>26340288</v>
      </c>
      <c r="D12" s="108">
        <v>18926907</v>
      </c>
      <c r="E12" s="148">
        <v>24361074</v>
      </c>
      <c r="F12" s="149">
        <f t="shared" si="0"/>
        <v>28.711331439415858</v>
      </c>
    </row>
    <row r="13" spans="1:6" ht="15">
      <c r="A13" s="139">
        <v>7</v>
      </c>
      <c r="B13" s="145" t="s">
        <v>55</v>
      </c>
      <c r="C13" s="109">
        <v>21307024</v>
      </c>
      <c r="D13" s="123">
        <v>15918232</v>
      </c>
      <c r="E13" s="148">
        <v>18145540</v>
      </c>
      <c r="F13" s="149">
        <f t="shared" si="0"/>
        <v>13.992182046347864</v>
      </c>
    </row>
    <row r="14" spans="1:6" ht="15">
      <c r="A14" s="139">
        <v>8</v>
      </c>
      <c r="B14" s="129" t="s">
        <v>56</v>
      </c>
      <c r="C14" s="109">
        <v>23916218</v>
      </c>
      <c r="D14" s="108">
        <v>17941389</v>
      </c>
      <c r="E14" s="148">
        <v>25083672</v>
      </c>
      <c r="F14" s="149">
        <f t="shared" si="0"/>
        <v>39.808974656310056</v>
      </c>
    </row>
    <row r="15" spans="1:6" ht="15">
      <c r="A15" s="139">
        <v>9</v>
      </c>
      <c r="B15" s="129" t="s">
        <v>57</v>
      </c>
      <c r="C15" s="109">
        <v>10188830</v>
      </c>
      <c r="D15" s="123">
        <v>7674210</v>
      </c>
      <c r="E15" s="148">
        <v>8737898</v>
      </c>
      <c r="F15" s="149">
        <f t="shared" si="0"/>
        <v>13.860553724748215</v>
      </c>
    </row>
    <row r="16" spans="1:6" ht="15">
      <c r="A16" s="139">
        <v>10</v>
      </c>
      <c r="B16" s="129" t="s">
        <v>58</v>
      </c>
      <c r="C16" s="109">
        <v>1632262</v>
      </c>
      <c r="D16" s="108">
        <v>1017848</v>
      </c>
      <c r="E16" s="148">
        <v>1701251</v>
      </c>
      <c r="F16" s="149">
        <f t="shared" si="0"/>
        <v>67.14195046804633</v>
      </c>
    </row>
    <row r="17" spans="1:6" ht="15">
      <c r="A17" s="139">
        <v>11</v>
      </c>
      <c r="B17" s="150" t="s">
        <v>59</v>
      </c>
      <c r="C17" s="109">
        <v>3643026</v>
      </c>
      <c r="D17" s="108">
        <v>2572473</v>
      </c>
      <c r="E17" s="148">
        <v>3501506</v>
      </c>
      <c r="F17" s="149">
        <f t="shared" si="0"/>
        <v>36.114392648630314</v>
      </c>
    </row>
    <row r="18" spans="1:6" ht="15">
      <c r="A18" s="139">
        <v>12</v>
      </c>
      <c r="B18" s="150" t="s">
        <v>60</v>
      </c>
      <c r="C18" s="109">
        <v>3547604</v>
      </c>
      <c r="D18" s="108">
        <v>2761981</v>
      </c>
      <c r="E18" s="148">
        <v>3279792</v>
      </c>
      <c r="F18" s="149">
        <f t="shared" si="0"/>
        <v>18.74781180609135</v>
      </c>
    </row>
    <row r="19" spans="1:6" ht="15">
      <c r="A19" s="139">
        <v>13</v>
      </c>
      <c r="B19" s="150" t="s">
        <v>61</v>
      </c>
      <c r="C19" s="109">
        <v>8010800</v>
      </c>
      <c r="D19" s="132">
        <v>5835491</v>
      </c>
      <c r="E19" s="148">
        <v>6476577</v>
      </c>
      <c r="F19" s="149">
        <f t="shared" si="0"/>
        <v>10.985982156428648</v>
      </c>
    </row>
    <row r="20" spans="1:6" ht="15">
      <c r="A20" s="139">
        <v>14</v>
      </c>
      <c r="B20" s="129" t="s">
        <v>62</v>
      </c>
      <c r="C20" s="109">
        <v>7852395</v>
      </c>
      <c r="D20" s="123">
        <v>6255731</v>
      </c>
      <c r="E20" s="148">
        <v>6729551</v>
      </c>
      <c r="F20" s="149">
        <f t="shared" si="0"/>
        <v>7.5741747846894185</v>
      </c>
    </row>
    <row r="21" spans="1:6" ht="15">
      <c r="A21" s="139">
        <v>15</v>
      </c>
      <c r="B21" s="129" t="s">
        <v>63</v>
      </c>
      <c r="C21" s="109">
        <v>2524017</v>
      </c>
      <c r="D21" s="108">
        <v>1789169</v>
      </c>
      <c r="E21" s="148">
        <v>1938024</v>
      </c>
      <c r="F21" s="149">
        <f t="shared" si="0"/>
        <v>8.319784212670783</v>
      </c>
    </row>
    <row r="22" spans="1:6" ht="15">
      <c r="A22" s="139">
        <v>16</v>
      </c>
      <c r="B22" s="151" t="s">
        <v>64</v>
      </c>
      <c r="C22" s="109">
        <v>13413363</v>
      </c>
      <c r="D22" s="108">
        <v>8217528</v>
      </c>
      <c r="E22" s="148">
        <v>14358303</v>
      </c>
      <c r="F22" s="149">
        <f t="shared" si="0"/>
        <v>74.7277648460705</v>
      </c>
    </row>
    <row r="23" spans="1:6" ht="15">
      <c r="A23" s="139">
        <v>17</v>
      </c>
      <c r="B23" s="150" t="s">
        <v>65</v>
      </c>
      <c r="C23" s="109">
        <v>2696172</v>
      </c>
      <c r="D23" s="108">
        <v>1968688</v>
      </c>
      <c r="E23" s="148">
        <v>2003358</v>
      </c>
      <c r="F23" s="149">
        <f t="shared" si="0"/>
        <v>1.7610713327860879</v>
      </c>
    </row>
    <row r="24" spans="1:6" ht="15">
      <c r="A24" s="139">
        <v>18</v>
      </c>
      <c r="B24" s="129" t="s">
        <v>66</v>
      </c>
      <c r="C24" s="109">
        <v>3698380</v>
      </c>
      <c r="D24" s="108">
        <v>2710703</v>
      </c>
      <c r="E24" s="148">
        <v>2812394</v>
      </c>
      <c r="F24" s="149">
        <f t="shared" si="0"/>
        <v>3.75146225905236</v>
      </c>
    </row>
    <row r="25" spans="1:6" ht="15">
      <c r="A25" s="139">
        <v>19</v>
      </c>
      <c r="B25" s="151" t="s">
        <v>67</v>
      </c>
      <c r="C25" s="109">
        <v>10131122</v>
      </c>
      <c r="D25" s="108">
        <v>7221720</v>
      </c>
      <c r="E25" s="148">
        <v>8912958</v>
      </c>
      <c r="F25" s="149">
        <f t="shared" si="0"/>
        <v>23.4187700437015</v>
      </c>
    </row>
    <row r="26" spans="1:6" ht="15">
      <c r="A26" s="139">
        <v>20</v>
      </c>
      <c r="B26" s="129" t="s">
        <v>68</v>
      </c>
      <c r="C26" s="109">
        <v>13718169</v>
      </c>
      <c r="D26" s="108">
        <v>10035666</v>
      </c>
      <c r="E26" s="148">
        <v>11303662</v>
      </c>
      <c r="F26" s="149">
        <f t="shared" si="0"/>
        <v>12.634896378576173</v>
      </c>
    </row>
    <row r="27" spans="1:6" ht="15">
      <c r="A27" s="139">
        <v>21</v>
      </c>
      <c r="B27" s="129" t="s">
        <v>69</v>
      </c>
      <c r="C27" s="109">
        <v>6159903</v>
      </c>
      <c r="D27" s="123">
        <v>4488044</v>
      </c>
      <c r="E27" s="148">
        <v>5110875</v>
      </c>
      <c r="F27" s="149">
        <f t="shared" si="0"/>
        <v>13.877560023921333</v>
      </c>
    </row>
    <row r="28" spans="1:6" ht="15">
      <c r="A28" s="139">
        <v>22</v>
      </c>
      <c r="B28" s="129" t="s">
        <v>70</v>
      </c>
      <c r="C28" s="109">
        <v>3471213</v>
      </c>
      <c r="D28" s="123">
        <v>2282367</v>
      </c>
      <c r="E28" s="133">
        <v>2941201</v>
      </c>
      <c r="F28" s="149">
        <f t="shared" si="0"/>
        <v>28.866260334118067</v>
      </c>
    </row>
    <row r="29" spans="1:6" ht="15">
      <c r="A29" s="139">
        <v>23</v>
      </c>
      <c r="B29" s="129" t="s">
        <v>71</v>
      </c>
      <c r="C29" s="109">
        <v>6904343</v>
      </c>
      <c r="D29" s="108">
        <v>4555198</v>
      </c>
      <c r="E29" s="148">
        <v>4229157</v>
      </c>
      <c r="F29" s="149">
        <f t="shared" si="0"/>
        <v>-7.157559342096647</v>
      </c>
    </row>
    <row r="30" spans="1:6" ht="15">
      <c r="A30" s="139">
        <v>24</v>
      </c>
      <c r="B30" s="129" t="s">
        <v>72</v>
      </c>
      <c r="C30" s="109">
        <v>9503137</v>
      </c>
      <c r="D30" s="108">
        <v>8829479</v>
      </c>
      <c r="E30" s="148">
        <v>11471182</v>
      </c>
      <c r="F30" s="149">
        <f t="shared" si="0"/>
        <v>29.91912659852295</v>
      </c>
    </row>
    <row r="31" spans="1:6" ht="15">
      <c r="A31" s="139">
        <v>25</v>
      </c>
      <c r="B31" s="129" t="s">
        <v>73</v>
      </c>
      <c r="C31" s="109">
        <v>10897876</v>
      </c>
      <c r="D31" s="123">
        <v>8505556</v>
      </c>
      <c r="E31" s="148">
        <v>9371230</v>
      </c>
      <c r="F31" s="149">
        <f t="shared" si="0"/>
        <v>10.177747345382244</v>
      </c>
    </row>
    <row r="32" spans="1:6" ht="15">
      <c r="A32" s="139">
        <v>26</v>
      </c>
      <c r="B32" s="150" t="s">
        <v>74</v>
      </c>
      <c r="C32" s="109">
        <v>1857906</v>
      </c>
      <c r="D32" s="108">
        <v>1408170</v>
      </c>
      <c r="E32" s="148">
        <v>1880939</v>
      </c>
      <c r="F32" s="149">
        <f t="shared" si="0"/>
        <v>33.573290156728234</v>
      </c>
    </row>
    <row r="33" spans="1:6" ht="15">
      <c r="A33" s="139">
        <v>27</v>
      </c>
      <c r="B33" s="129" t="s">
        <v>75</v>
      </c>
      <c r="C33" s="109">
        <v>97039163</v>
      </c>
      <c r="D33" s="123">
        <v>69193539</v>
      </c>
      <c r="E33" s="148">
        <v>80592515</v>
      </c>
      <c r="F33" s="149">
        <f t="shared" si="0"/>
        <v>16.474046803705193</v>
      </c>
    </row>
    <row r="34" spans="1:6" ht="15">
      <c r="A34" s="139">
        <v>28</v>
      </c>
      <c r="B34" s="129" t="s">
        <v>43</v>
      </c>
      <c r="C34" s="152">
        <f>C35-SUM(C7:C33)</f>
        <v>124058619</v>
      </c>
      <c r="D34" s="152">
        <f>D35-SUM(D7:D33)</f>
        <v>89516456</v>
      </c>
      <c r="E34" s="152">
        <f>E35-SUM(E7:E33)</f>
        <v>115471633</v>
      </c>
      <c r="F34" s="149">
        <f t="shared" si="0"/>
        <v>28.99486659748908</v>
      </c>
    </row>
    <row r="35" spans="1:6" ht="15">
      <c r="A35" s="153"/>
      <c r="B35" s="163" t="s">
        <v>44</v>
      </c>
      <c r="C35" s="164">
        <v>498161074</v>
      </c>
      <c r="D35" s="165">
        <v>362524499</v>
      </c>
      <c r="E35" s="164">
        <v>441820557</v>
      </c>
      <c r="F35" s="166">
        <f>E35/D35*100-100</f>
        <v>21.873296347897295</v>
      </c>
    </row>
    <row r="36" spans="1:6" ht="15">
      <c r="A36" s="134"/>
      <c r="B36" s="154" t="s">
        <v>45</v>
      </c>
      <c r="C36" s="154"/>
      <c r="D36" s="154"/>
      <c r="E36" s="123"/>
      <c r="F36" s="134"/>
    </row>
  </sheetData>
  <sheetProtection/>
  <mergeCells count="2">
    <mergeCell ref="A1:F1"/>
    <mergeCell ref="A2:F2"/>
  </mergeCells>
  <printOptions/>
  <pageMargins left="1.2" right="0.7" top="0.25" bottom="0.2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26.421875" style="38" customWidth="1"/>
    <col min="2" max="3" width="18.8515625" style="38" bestFit="1" customWidth="1"/>
    <col min="4" max="4" width="10.7109375" style="38" bestFit="1" customWidth="1"/>
    <col min="5" max="16384" width="9.140625" style="38" customWidth="1"/>
  </cols>
  <sheetData>
    <row r="1" spans="1:4" ht="15.75">
      <c r="A1" s="184" t="s">
        <v>105</v>
      </c>
      <c r="B1" s="184"/>
      <c r="C1" s="184"/>
      <c r="D1" s="184"/>
    </row>
    <row r="2" spans="1:4" ht="15.75" customHeight="1">
      <c r="A2" s="185" t="s">
        <v>127</v>
      </c>
      <c r="B2" s="185"/>
      <c r="C2" s="185"/>
      <c r="D2" s="185"/>
    </row>
    <row r="3" spans="1:4" ht="12">
      <c r="A3" s="39" t="s">
        <v>106</v>
      </c>
      <c r="B3" s="40"/>
      <c r="C3" s="40"/>
      <c r="D3" s="41" t="s">
        <v>77</v>
      </c>
    </row>
    <row r="4" spans="1:4" ht="12">
      <c r="A4" s="159"/>
      <c r="B4" s="43" t="s">
        <v>2</v>
      </c>
      <c r="C4" s="43" t="s">
        <v>3</v>
      </c>
      <c r="D4" s="44" t="s">
        <v>108</v>
      </c>
    </row>
    <row r="5" spans="1:4" ht="12">
      <c r="A5" s="160"/>
      <c r="B5" s="158" t="s">
        <v>126</v>
      </c>
      <c r="C5" s="158" t="s">
        <v>126</v>
      </c>
      <c r="D5" s="45"/>
    </row>
    <row r="6" spans="1:4" ht="12">
      <c r="A6" s="46" t="s">
        <v>86</v>
      </c>
      <c r="B6" s="47">
        <v>38.251734339</v>
      </c>
      <c r="C6" s="48">
        <v>37.643299586</v>
      </c>
      <c r="D6" s="49">
        <f>C6/B6*100-100</f>
        <v>-1.590606971197289</v>
      </c>
    </row>
    <row r="7" spans="1:4" ht="12">
      <c r="A7" s="46" t="s">
        <v>87</v>
      </c>
      <c r="B7" s="47">
        <v>4.379418393</v>
      </c>
      <c r="C7" s="48">
        <v>3.959626238</v>
      </c>
      <c r="D7" s="49">
        <f aca="true" t="shared" si="0" ref="D7:D21">C7/B7*100-100</f>
        <v>-9.585568615024087</v>
      </c>
    </row>
    <row r="8" spans="1:4" ht="12">
      <c r="A8" s="46" t="s">
        <v>88</v>
      </c>
      <c r="B8" s="47">
        <v>1.674490932</v>
      </c>
      <c r="C8" s="48">
        <v>2.419307563</v>
      </c>
      <c r="D8" s="49">
        <f t="shared" si="0"/>
        <v>44.480183007643745</v>
      </c>
    </row>
    <row r="9" spans="1:4" ht="12">
      <c r="A9" s="46" t="s">
        <v>90</v>
      </c>
      <c r="B9" s="47">
        <v>2.278368369</v>
      </c>
      <c r="C9" s="48">
        <v>1.907231216</v>
      </c>
      <c r="D9" s="49">
        <f t="shared" si="0"/>
        <v>-16.289602596743208</v>
      </c>
    </row>
    <row r="10" spans="1:4" ht="12">
      <c r="A10" s="46" t="s">
        <v>89</v>
      </c>
      <c r="B10" s="47">
        <v>0.641586036</v>
      </c>
      <c r="C10" s="48">
        <v>1.764346431</v>
      </c>
      <c r="D10" s="49">
        <f t="shared" si="0"/>
        <v>174.99763585877048</v>
      </c>
    </row>
    <row r="11" spans="1:4" ht="12">
      <c r="A11" s="46" t="s">
        <v>91</v>
      </c>
      <c r="B11" s="47">
        <v>1.192768883</v>
      </c>
      <c r="C11" s="48">
        <v>1.063038503</v>
      </c>
      <c r="D11" s="49">
        <f t="shared" si="0"/>
        <v>-10.876405467059797</v>
      </c>
    </row>
    <row r="12" spans="1:4" ht="12">
      <c r="A12" s="46" t="s">
        <v>94</v>
      </c>
      <c r="B12" s="47">
        <v>0.870873377</v>
      </c>
      <c r="C12" s="48">
        <v>0.776289496</v>
      </c>
      <c r="D12" s="49">
        <f t="shared" si="0"/>
        <v>-10.860807494865014</v>
      </c>
    </row>
    <row r="13" spans="1:4" ht="12">
      <c r="A13" s="46" t="s">
        <v>95</v>
      </c>
      <c r="B13" s="47">
        <v>0.248552058</v>
      </c>
      <c r="C13" s="48">
        <v>0.716393522</v>
      </c>
      <c r="D13" s="49">
        <f t="shared" si="0"/>
        <v>188.2267512747772</v>
      </c>
    </row>
    <row r="14" spans="1:4" ht="12">
      <c r="A14" s="46" t="s">
        <v>92</v>
      </c>
      <c r="B14" s="47">
        <v>0.657711574</v>
      </c>
      <c r="C14" s="48">
        <v>0.697867911</v>
      </c>
      <c r="D14" s="49">
        <f t="shared" si="0"/>
        <v>6.1054630308208715</v>
      </c>
    </row>
    <row r="15" spans="1:4" ht="12">
      <c r="A15" s="46" t="s">
        <v>96</v>
      </c>
      <c r="B15" s="47">
        <v>0.62073179</v>
      </c>
      <c r="C15" s="48">
        <v>0.531595901</v>
      </c>
      <c r="D15" s="49">
        <f t="shared" si="0"/>
        <v>-14.359807317102295</v>
      </c>
    </row>
    <row r="16" spans="1:4" ht="12">
      <c r="A16" s="46" t="s">
        <v>121</v>
      </c>
      <c r="B16" s="47">
        <v>0.046438158</v>
      </c>
      <c r="C16" s="48">
        <v>0.462074374</v>
      </c>
      <c r="D16" s="49">
        <f t="shared" si="0"/>
        <v>895.0316590937996</v>
      </c>
    </row>
    <row r="17" spans="1:4" ht="12">
      <c r="A17" s="46" t="s">
        <v>97</v>
      </c>
      <c r="B17" s="47">
        <v>0.593151639</v>
      </c>
      <c r="C17" s="48">
        <v>0.422248588</v>
      </c>
      <c r="D17" s="49">
        <f t="shared" si="0"/>
        <v>-28.812708212039524</v>
      </c>
    </row>
    <row r="18" spans="1:4" ht="12">
      <c r="A18" s="46" t="s">
        <v>93</v>
      </c>
      <c r="B18" s="47">
        <v>0.232044877</v>
      </c>
      <c r="C18" s="48">
        <v>0.389267626</v>
      </c>
      <c r="D18" s="49">
        <f t="shared" si="0"/>
        <v>67.75532001941158</v>
      </c>
    </row>
    <row r="19" spans="1:4" ht="12">
      <c r="A19" s="50" t="s">
        <v>133</v>
      </c>
      <c r="B19" s="51">
        <v>0.280762891</v>
      </c>
      <c r="C19" s="51">
        <v>0.370134444</v>
      </c>
      <c r="D19" s="49">
        <f t="shared" si="0"/>
        <v>31.83168284159035</v>
      </c>
    </row>
    <row r="20" spans="1:4" ht="12">
      <c r="A20" s="50" t="s">
        <v>43</v>
      </c>
      <c r="B20" s="51">
        <f>B21-SUM(B6:B19)</f>
        <v>3.941366683999995</v>
      </c>
      <c r="C20" s="51">
        <f>C21-SUM(C6:C19)</f>
        <v>3.4072786010000087</v>
      </c>
      <c r="D20" s="49">
        <f t="shared" si="0"/>
        <v>-13.550834667784656</v>
      </c>
    </row>
    <row r="21" spans="1:4" ht="12">
      <c r="A21" s="52" t="s">
        <v>78</v>
      </c>
      <c r="B21" s="53">
        <v>55.91</v>
      </c>
      <c r="C21" s="53">
        <v>56.53</v>
      </c>
      <c r="D21" s="168">
        <f t="shared" si="0"/>
        <v>1.1089250581291452</v>
      </c>
    </row>
    <row r="22" spans="2:4" ht="12">
      <c r="B22" s="54"/>
      <c r="C22" s="54"/>
      <c r="D22" s="167"/>
    </row>
    <row r="23" spans="1:4" ht="12">
      <c r="A23" s="39" t="s">
        <v>107</v>
      </c>
      <c r="B23" s="55"/>
      <c r="C23" s="55"/>
      <c r="D23" s="41" t="s">
        <v>77</v>
      </c>
    </row>
    <row r="24" spans="1:4" ht="12">
      <c r="A24" s="159"/>
      <c r="B24" s="43" t="s">
        <v>2</v>
      </c>
      <c r="C24" s="43" t="s">
        <v>3</v>
      </c>
      <c r="D24" s="44" t="s">
        <v>108</v>
      </c>
    </row>
    <row r="25" spans="1:4" ht="12">
      <c r="A25" s="160"/>
      <c r="B25" s="158" t="s">
        <v>126</v>
      </c>
      <c r="C25" s="158" t="s">
        <v>126</v>
      </c>
      <c r="D25" s="45"/>
    </row>
    <row r="26" spans="1:4" ht="12">
      <c r="A26" s="46" t="s">
        <v>86</v>
      </c>
      <c r="B26" s="47">
        <v>233.898841119</v>
      </c>
      <c r="C26" s="48">
        <v>289.793635566</v>
      </c>
      <c r="D26" s="49">
        <f aca="true" t="shared" si="1" ref="D26:D41">C26/B26*100-100</f>
        <v>23.896995034089358</v>
      </c>
    </row>
    <row r="27" spans="1:4" ht="12">
      <c r="A27" s="46" t="s">
        <v>89</v>
      </c>
      <c r="B27" s="47">
        <v>38.819395399</v>
      </c>
      <c r="C27" s="48">
        <v>51.038951976</v>
      </c>
      <c r="D27" s="49">
        <f t="shared" si="1"/>
        <v>31.4779672671429</v>
      </c>
    </row>
    <row r="28" spans="1:4" ht="12">
      <c r="A28" s="46" t="s">
        <v>98</v>
      </c>
      <c r="B28" s="47">
        <v>23.787245014</v>
      </c>
      <c r="C28" s="48">
        <v>28.708467457</v>
      </c>
      <c r="D28" s="49">
        <f t="shared" si="1"/>
        <v>20.68849267791883</v>
      </c>
    </row>
    <row r="29" spans="1:4" ht="12">
      <c r="A29" s="46" t="s">
        <v>93</v>
      </c>
      <c r="B29" s="47">
        <v>5.895377495</v>
      </c>
      <c r="C29" s="48">
        <v>6.945008614</v>
      </c>
      <c r="D29" s="49">
        <f t="shared" si="1"/>
        <v>17.80430718626951</v>
      </c>
    </row>
    <row r="30" spans="1:4" ht="12">
      <c r="A30" s="46" t="s">
        <v>100</v>
      </c>
      <c r="B30" s="47">
        <v>5.692221826</v>
      </c>
      <c r="C30" s="48">
        <v>6.787758873</v>
      </c>
      <c r="D30" s="49">
        <f t="shared" si="1"/>
        <v>19.246211417762837</v>
      </c>
    </row>
    <row r="31" spans="1:4" ht="12">
      <c r="A31" s="46" t="s">
        <v>102</v>
      </c>
      <c r="B31" s="47">
        <v>4.714491968</v>
      </c>
      <c r="C31" s="48">
        <v>5.957850997</v>
      </c>
      <c r="D31" s="49">
        <f t="shared" si="1"/>
        <v>26.373128588178773</v>
      </c>
    </row>
    <row r="32" spans="1:4" ht="12">
      <c r="A32" s="46" t="s">
        <v>101</v>
      </c>
      <c r="B32" s="47">
        <v>4.497319853</v>
      </c>
      <c r="C32" s="48">
        <v>4.469632962</v>
      </c>
      <c r="D32" s="49">
        <f t="shared" si="1"/>
        <v>-0.6156309069618544</v>
      </c>
    </row>
    <row r="33" spans="1:4" ht="12">
      <c r="A33" s="46" t="s">
        <v>92</v>
      </c>
      <c r="B33" s="47">
        <v>2.739065691</v>
      </c>
      <c r="C33" s="48">
        <v>3.596750096</v>
      </c>
      <c r="D33" s="49">
        <f t="shared" si="1"/>
        <v>31.313027935699864</v>
      </c>
    </row>
    <row r="34" spans="1:4" ht="12">
      <c r="A34" s="46" t="s">
        <v>87</v>
      </c>
      <c r="B34" s="47">
        <v>3.548167697</v>
      </c>
      <c r="C34" s="48">
        <v>3.407281616</v>
      </c>
      <c r="D34" s="49">
        <f t="shared" si="1"/>
        <v>-3.970671429062378</v>
      </c>
    </row>
    <row r="35" spans="1:4" ht="12">
      <c r="A35" s="46" t="s">
        <v>104</v>
      </c>
      <c r="B35" s="47">
        <v>4.156091464</v>
      </c>
      <c r="C35" s="48">
        <v>3.265951106</v>
      </c>
      <c r="D35" s="49">
        <f t="shared" si="1"/>
        <v>-21.417727826983167</v>
      </c>
    </row>
    <row r="36" spans="1:4" ht="12">
      <c r="A36" s="46" t="s">
        <v>122</v>
      </c>
      <c r="B36" s="47">
        <v>1.321285781</v>
      </c>
      <c r="C36" s="48">
        <v>3.083784223</v>
      </c>
      <c r="D36" s="49">
        <f t="shared" si="1"/>
        <v>133.39267457083156</v>
      </c>
    </row>
    <row r="37" spans="1:4" ht="12">
      <c r="A37" s="46" t="s">
        <v>99</v>
      </c>
      <c r="B37" s="47">
        <v>1.441252508</v>
      </c>
      <c r="C37" s="48">
        <v>2.755788682</v>
      </c>
      <c r="D37" s="49">
        <f t="shared" si="1"/>
        <v>91.20790192581575</v>
      </c>
    </row>
    <row r="38" spans="1:4" ht="12">
      <c r="A38" s="46" t="s">
        <v>103</v>
      </c>
      <c r="B38" s="48">
        <v>3.595052924</v>
      </c>
      <c r="C38" s="48">
        <v>2.624373645</v>
      </c>
      <c r="D38" s="49">
        <f t="shared" si="1"/>
        <v>-27.00041694852112</v>
      </c>
    </row>
    <row r="39" spans="1:4" ht="12">
      <c r="A39" s="50" t="s">
        <v>90</v>
      </c>
      <c r="B39" s="61">
        <v>1.918836736</v>
      </c>
      <c r="C39" s="61">
        <v>2.437253628</v>
      </c>
      <c r="D39" s="49">
        <f t="shared" si="1"/>
        <v>27.01724864204394</v>
      </c>
    </row>
    <row r="40" spans="1:4" ht="12">
      <c r="A40" s="46" t="s">
        <v>43</v>
      </c>
      <c r="B40" s="61">
        <f>B41-SUM(B26:B39)</f>
        <v>26.495354524999982</v>
      </c>
      <c r="C40" s="60">
        <f>C41-SUM(C26:C39)</f>
        <v>26.94751055900008</v>
      </c>
      <c r="D40" s="49">
        <f t="shared" si="1"/>
        <v>1.7065483444407477</v>
      </c>
    </row>
    <row r="41" spans="1:4" s="62" customFormat="1" ht="12">
      <c r="A41" s="52" t="s">
        <v>79</v>
      </c>
      <c r="B41" s="53">
        <v>362.52</v>
      </c>
      <c r="C41" s="53">
        <v>441.82</v>
      </c>
      <c r="D41" s="168">
        <f t="shared" si="1"/>
        <v>21.874655191437725</v>
      </c>
    </row>
    <row r="42" spans="2:4" ht="12">
      <c r="B42" s="161"/>
      <c r="C42" s="161"/>
      <c r="D42" s="167"/>
    </row>
    <row r="43" spans="1:4" ht="12">
      <c r="A43" s="187" t="s">
        <v>118</v>
      </c>
      <c r="B43" s="187"/>
      <c r="C43" s="187"/>
      <c r="D43" s="187"/>
    </row>
    <row r="44" ht="12">
      <c r="D44" s="63" t="s">
        <v>1</v>
      </c>
    </row>
    <row r="45" spans="1:4" ht="12">
      <c r="A45" s="64"/>
      <c r="B45" s="43" t="s">
        <v>2</v>
      </c>
      <c r="C45" s="43" t="s">
        <v>3</v>
      </c>
      <c r="D45" s="44" t="s">
        <v>108</v>
      </c>
    </row>
    <row r="46" spans="1:4" ht="12">
      <c r="A46" s="65"/>
      <c r="B46" s="158" t="s">
        <v>126</v>
      </c>
      <c r="C46" s="158" t="s">
        <v>126</v>
      </c>
      <c r="D46" s="66"/>
    </row>
    <row r="47" spans="1:7" ht="12.75">
      <c r="A47" s="67" t="s">
        <v>114</v>
      </c>
      <c r="B47" s="68">
        <v>215</v>
      </c>
      <c r="C47" s="68">
        <v>5</v>
      </c>
      <c r="D47" s="49">
        <f>C47/B47*100-100</f>
        <v>-97.67441860465117</v>
      </c>
      <c r="E47" s="77"/>
      <c r="F47" s="171"/>
      <c r="G47" s="171"/>
    </row>
    <row r="48" spans="1:7" ht="12.75">
      <c r="A48" s="169" t="s">
        <v>115</v>
      </c>
      <c r="B48" s="69">
        <v>185416</v>
      </c>
      <c r="C48" s="68">
        <v>122534</v>
      </c>
      <c r="D48" s="49">
        <f>C48/B48*100-100</f>
        <v>-33.9140095784614</v>
      </c>
      <c r="E48" s="77"/>
      <c r="F48" s="171"/>
      <c r="G48" s="171"/>
    </row>
    <row r="49" spans="1:7" ht="12.75">
      <c r="A49" s="169" t="s">
        <v>116</v>
      </c>
      <c r="B49" s="69">
        <v>8606605</v>
      </c>
      <c r="C49" s="69">
        <v>9070949</v>
      </c>
      <c r="D49" s="49">
        <f>C49/B49*100-100</f>
        <v>5.395205194150307</v>
      </c>
      <c r="E49" s="77"/>
      <c r="F49" s="171"/>
      <c r="G49" s="171"/>
    </row>
    <row r="50" spans="1:7" ht="12.75">
      <c r="A50" s="170" t="s">
        <v>117</v>
      </c>
      <c r="B50" s="70">
        <v>401636</v>
      </c>
      <c r="C50" s="70">
        <v>323154</v>
      </c>
      <c r="D50" s="71">
        <f>C50/B50*100-100</f>
        <v>-19.540579031760103</v>
      </c>
      <c r="E50" s="77"/>
      <c r="F50" s="171"/>
      <c r="G50" s="171"/>
    </row>
    <row r="52" spans="1:4" ht="12">
      <c r="A52" s="186" t="s">
        <v>119</v>
      </c>
      <c r="B52" s="186"/>
      <c r="C52" s="186"/>
      <c r="D52" s="186"/>
    </row>
    <row r="53" spans="2:4" ht="12">
      <c r="B53" s="55"/>
      <c r="C53" s="55"/>
      <c r="D53" s="41" t="s">
        <v>77</v>
      </c>
    </row>
    <row r="54" spans="1:4" ht="12">
      <c r="A54" s="42"/>
      <c r="B54" s="56" t="s">
        <v>2</v>
      </c>
      <c r="C54" s="43" t="s">
        <v>3</v>
      </c>
      <c r="D54" s="44" t="s">
        <v>108</v>
      </c>
    </row>
    <row r="55" spans="1:4" ht="12">
      <c r="A55" s="57"/>
      <c r="B55" s="158" t="s">
        <v>126</v>
      </c>
      <c r="C55" s="158" t="s">
        <v>126</v>
      </c>
      <c r="D55" s="45"/>
    </row>
    <row r="56" spans="1:4" ht="12">
      <c r="A56" s="58" t="s">
        <v>113</v>
      </c>
      <c r="B56" s="59">
        <v>22.111450586</v>
      </c>
      <c r="C56" s="48">
        <v>26.754858536</v>
      </c>
      <c r="D56" s="49">
        <f>C56/B56*100-100</f>
        <v>21.000015046231297</v>
      </c>
    </row>
    <row r="57" spans="1:4" ht="12">
      <c r="A57" s="72" t="s">
        <v>110</v>
      </c>
      <c r="B57" s="73">
        <v>0.456815242</v>
      </c>
      <c r="C57" s="47">
        <v>0.756737473</v>
      </c>
      <c r="D57" s="49">
        <f>C57/B57*100-100</f>
        <v>65.65504024929189</v>
      </c>
    </row>
    <row r="58" spans="1:4" ht="12">
      <c r="A58" s="58" t="s">
        <v>109</v>
      </c>
      <c r="B58" s="59">
        <v>0.92314311</v>
      </c>
      <c r="C58" s="48">
        <v>1.32362284</v>
      </c>
      <c r="D58" s="49">
        <f>C58/B58*100-100</f>
        <v>43.382193471605945</v>
      </c>
    </row>
    <row r="59" spans="1:4" ht="12">
      <c r="A59" s="72" t="s">
        <v>111</v>
      </c>
      <c r="B59" s="59">
        <v>1.447473486</v>
      </c>
      <c r="C59" s="48">
        <v>1.643325714</v>
      </c>
      <c r="D59" s="49">
        <f>C59/B59*100-100</f>
        <v>13.530626287409575</v>
      </c>
    </row>
    <row r="60" spans="1:4" ht="12">
      <c r="A60" s="74" t="s">
        <v>112</v>
      </c>
      <c r="B60" s="75">
        <v>2.119868928</v>
      </c>
      <c r="C60" s="76">
        <v>2.665759101</v>
      </c>
      <c r="D60" s="71">
        <f>C60/B60*100-100</f>
        <v>25.75112856222779</v>
      </c>
    </row>
  </sheetData>
  <sheetProtection/>
  <mergeCells count="4">
    <mergeCell ref="A1:D1"/>
    <mergeCell ref="A2:D2"/>
    <mergeCell ref="A52:D52"/>
    <mergeCell ref="A43:D43"/>
  </mergeCells>
  <printOptions/>
  <pageMargins left="0.75" right="0.7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TEPC</dc:creator>
  <cp:keywords/>
  <dc:description/>
  <cp:lastModifiedBy>TEPC</cp:lastModifiedBy>
  <cp:lastPrinted>2013-05-06T07:35:43Z</cp:lastPrinted>
  <dcterms:created xsi:type="dcterms:W3CDTF">2012-09-19T10:47:12Z</dcterms:created>
  <dcterms:modified xsi:type="dcterms:W3CDTF">2013-05-06T09:03:40Z</dcterms:modified>
  <cp:category/>
  <cp:version/>
  <cp:contentType/>
  <cp:contentStatus/>
</cp:coreProperties>
</file>